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tabRatio="918" firstSheet="10" activeTab="10"/>
  </bookViews>
  <sheets>
    <sheet name="BoQ1" sheetId="1" state="veryHidden" r:id="rId1"/>
    <sheet name="Instructions" sheetId="2" state="veryHidden" r:id="rId2"/>
    <sheet name="Active Components" sheetId="3" state="veryHidden" r:id="rId3"/>
    <sheet name="Passive Components" sheetId="4" state="veryHidden" r:id="rId4"/>
    <sheet name="Security Components" sheetId="5" state="veryHidden" r:id="rId5"/>
    <sheet name="UPS &amp; Electrical Components" sheetId="6" state="veryHidden" r:id="rId6"/>
    <sheet name="Non-IT Components" sheetId="7" state="veryHidden" r:id="rId7"/>
    <sheet name="Ticketing Solution" sheetId="8" state="veryHidden" r:id="rId8"/>
    <sheet name="MISC" sheetId="9" state="veryHidden" r:id="rId9"/>
    <sheet name="Onsite Support" sheetId="10" state="veryHidden" r:id="rId10"/>
    <sheet name="Macros" sheetId="11" r:id="rId11"/>
  </sheets>
  <externalReferences>
    <externalReference r:id="rId14"/>
    <externalReference r:id="rId15"/>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<sst xmlns="http://schemas.openxmlformats.org/spreadsheetml/2006/main" count="881" uniqueCount="249">
  <si>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</si>
  <si>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</si>
  <si>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</si>
  <si>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</si>
  <si>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</si>
  <si>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</si>
  <si>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</si>
  <si>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</si>
  <si>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</si>
  <si>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</si>
  <si>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</si>
  <si>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</si>
  <si>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</si>
  <si>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</si>
  <si>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</si>
  <si>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</si>
  <si>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</si>
  <si>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</si>
  <si>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</si>
  <si>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</si>
  <si>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</si>
  <si>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</si>
  <si>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</si>
  <si>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</si>
  <si>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</si>
  <si>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</si>
  <si>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</si>
  <si>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</si>
  <si>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</si>
  <si>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</si>
  <si>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</si>
  <si>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</si>
  <si>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</si>
  <si>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</si>
  <si>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</si>
  <si>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</si>
  <si>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</si>
  <si>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</si>
  <si>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</si>
  <si>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</si>
  <si>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</si>
  <si>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item5</t>
  </si>
  <si>
    <t>Total in Figures</t>
  </si>
  <si>
    <t>Select</t>
  </si>
  <si>
    <t>Full Conversion</t>
  </si>
  <si>
    <t xml:space="preserve">Contract No:  </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</si>
  <si>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</si>
  <si>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</si>
  <si>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</si>
  <si>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</si>
  <si>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</si>
  <si>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Item 1</t>
  </si>
  <si>
    <t>Item 2</t>
  </si>
  <si>
    <t>Item 3</t>
  </si>
  <si>
    <t>Item 4</t>
  </si>
  <si>
    <t>Item 5</t>
  </si>
  <si>
    <t>Item 6</t>
  </si>
  <si>
    <t>Item 7</t>
  </si>
  <si>
    <t>Item 8</t>
  </si>
  <si>
    <t>Item 9</t>
  </si>
  <si>
    <t>Item 10</t>
  </si>
  <si>
    <t>Item 11</t>
  </si>
  <si>
    <t>Item 12</t>
  </si>
  <si>
    <t>Active Components</t>
  </si>
  <si>
    <t>Lucknow Campus</t>
  </si>
  <si>
    <t>Noida Campus</t>
  </si>
  <si>
    <t>Passive Components</t>
  </si>
  <si>
    <t>Security Components</t>
  </si>
  <si>
    <t>UPS &amp; Electrical Components</t>
  </si>
  <si>
    <t>Non-IT Components</t>
  </si>
  <si>
    <t>Ticketing Solution (C6)</t>
  </si>
  <si>
    <t>Third Party Audit &amp; Pre &amp; Post Site Surveys(C7)</t>
  </si>
  <si>
    <t>Training Costs of OEM (C8)</t>
  </si>
  <si>
    <t>Item 13</t>
  </si>
  <si>
    <t>Item 14</t>
  </si>
  <si>
    <t>Item 15</t>
  </si>
  <si>
    <t>Item 16</t>
  </si>
  <si>
    <t>Item 17</t>
  </si>
  <si>
    <t>Item 18</t>
  </si>
  <si>
    <t>Item 19</t>
  </si>
  <si>
    <t>Item 20</t>
  </si>
  <si>
    <t>Item 21</t>
  </si>
  <si>
    <t>Instructions to fill financial format</t>
  </si>
  <si>
    <t>Amount shall be entered in actuals (E.g. 30,00,000 and not 30 Lakh).</t>
  </si>
  <si>
    <t>Cells highlighted in ORANGE signify that Bidder has to fill them. The cells initially shown as "-" are getting calculated based upon a formula.</t>
  </si>
  <si>
    <t>To meet the solution functionality bidder may add row(s) for additional line items, if required</t>
  </si>
  <si>
    <t>Wherever bidder is adding a new row, bidder must ensure consistency and correctness of the formula. All the formulas of additional rows (Columns G, H, X &amp; Y) must be in sync with the fixed rows. Bidder shall not remove any formula in any of the commercial formats in any circumstances.</t>
  </si>
  <si>
    <t>Bidder must not change any columns. However it is permitted to add additional information wherever felt necessary as a note at the end of the sheet.</t>
  </si>
  <si>
    <t>Bidder must not delete first row of additional item in any circumstances. If bidder does not want to add any additional item, default line should be left empty.</t>
  </si>
  <si>
    <t>Numbers provided in "QTY Requested" are minimum quantity. Bidder need to enter proposed quantity in "QTY Proposed" column. Bidder is allowed to propose quanitity less than the "QTY Requested" . However bidder is free to increase the quantity to meet the solution functionality as per its Technical Proposal.</t>
  </si>
  <si>
    <t xml:space="preserve">The bidder shall not enter total amount for multiple line items. If a Line item has multiple sub components having different Units and Unit rate, then Bidder must provide it accordingly by inserting additional rows, wherever applicable. And bundled rates shall not be acceptable. </t>
  </si>
  <si>
    <t>"Annual Technical support (ATS)" includes Annual Technical support for System software and Annual Maintenance Cost (AMC) for Hardware/ Appliance.</t>
  </si>
  <si>
    <t>Bidder has to provide ATS/AMC/Support Cost for 7 years (with and without taxes) separately. Bidder is free to use formula (as % of Unit rate) for filling Year1-Year7 columns.</t>
  </si>
  <si>
    <t xml:space="preserve">Bidder shall ensure that "Tax %" Column is filled. </t>
  </si>
  <si>
    <t>The values in BOQ1 shall be populated from the respective sheets. Bidder should be modify any value/formula in BOQ 1.</t>
  </si>
  <si>
    <t>The responsibility of ensuring the accuracy of the information provided in this format lies with the Bidder</t>
  </si>
  <si>
    <r>
      <rPr>
        <b/>
        <u val="single"/>
        <sz val="11"/>
        <rFont val="Arial"/>
        <family val="2"/>
      </rPr>
      <t>PRICE SCHEDULE - Active Components</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t>
    </r>
  </si>
  <si>
    <t>S. No.</t>
  </si>
  <si>
    <t>Item</t>
  </si>
  <si>
    <t>Unit</t>
  </si>
  <si>
    <t>Qty Requested</t>
  </si>
  <si>
    <t>Capex</t>
  </si>
  <si>
    <t>Year 1</t>
  </si>
  <si>
    <t>Year 2</t>
  </si>
  <si>
    <t>Year 3</t>
  </si>
  <si>
    <t>Year 4</t>
  </si>
  <si>
    <t>Year 5</t>
  </si>
  <si>
    <t>Year 6</t>
  </si>
  <si>
    <t>Year 7</t>
  </si>
  <si>
    <t>Total Opex</t>
  </si>
  <si>
    <t>Qty Proposed</t>
  </si>
  <si>
    <t>Basic Rate
(INR)</t>
  </si>
  <si>
    <t>Amount
(Excluding Taxes)</t>
  </si>
  <si>
    <t>Taxes
%</t>
  </si>
  <si>
    <t>Amount
(Inclusive Taxes)</t>
  </si>
  <si>
    <t>Excluding Taxes</t>
  </si>
  <si>
    <t>Including Taxes</t>
  </si>
  <si>
    <t>Active components - Lucknow</t>
  </si>
  <si>
    <t xml:space="preserve">Core Switch 12X40 G Port </t>
  </si>
  <si>
    <t>No</t>
  </si>
  <si>
    <t>Breakout cable 1:4 (40 to 10G) 10 mtr for NGFW &amp; Core sw connection</t>
  </si>
  <si>
    <t>Distribution Switch 24 port (12X10 G ports populated with SM) with 2X40G uplink slots</t>
  </si>
  <si>
    <t>Direct attach copper (DAC) cable 40 G</t>
  </si>
  <si>
    <t>Access Switch 48X1G Ethernet ports with 2X10 G uplink slot</t>
  </si>
  <si>
    <t xml:space="preserve">Access Switch PoE 48X1G port with 2X10 G uplink slot </t>
  </si>
  <si>
    <t>Access Switch PoE 48 (12X1/2.5/5 multigig, 36 1G) ethernet ports  with 2X10 G uplink slot</t>
  </si>
  <si>
    <t>Access Switch 24X1 G ports with 2X10 G uplink slot</t>
  </si>
  <si>
    <t xml:space="preserve">Access Switch POE 24 ports with 2X10G uplink slots </t>
  </si>
  <si>
    <t xml:space="preserve">Access switch PoE (8X1/2.5/5 G multigig, 16X1 G) ethernet port with 2X10 G uplink slot </t>
  </si>
  <si>
    <t>Transreceiver 40G SM</t>
  </si>
  <si>
    <t>Transreceiver 10G SM</t>
  </si>
  <si>
    <t>NAC (Appliance/ Software) for 3500 devices (Lucknow + Noida)</t>
  </si>
  <si>
    <t>Wireless LAN Controller with AP licenses</t>
  </si>
  <si>
    <t>Indoor AP - Aggregate Throughput 2Gbps 4X4</t>
  </si>
  <si>
    <t>Outdoor AP - Aggregate Throughput - 1.3 Gbps 2x2/ Higher</t>
  </si>
  <si>
    <t>Indoor AP Aggregate Throughput 5Gbps 4X4</t>
  </si>
  <si>
    <t>Indoor Access Points 450 Mbps 4X4</t>
  </si>
  <si>
    <t>Wi-fi device 300 Mbps 2X2</t>
  </si>
  <si>
    <t>Wi-fi 300 Mbps Extender</t>
  </si>
  <si>
    <t>GePON OLT 16 Port</t>
  </si>
  <si>
    <t>Internet Link aggregator/ Load balancer</t>
  </si>
  <si>
    <t>Racks - at Computer Center for Networking equipment</t>
  </si>
  <si>
    <t>Network Management Solution</t>
  </si>
  <si>
    <t xml:space="preserve">GePON Network Management Solution </t>
  </si>
  <si>
    <t>Access switch rack, installation</t>
  </si>
  <si>
    <t>Implementation and integration of reusable components</t>
  </si>
  <si>
    <t>Job</t>
  </si>
  <si>
    <t>Impelementation Cost</t>
  </si>
  <si>
    <t>Add row(s) here for additional line items, if required</t>
  </si>
  <si>
    <t>no</t>
  </si>
  <si>
    <t>Row Intentionally left Blank</t>
  </si>
  <si>
    <t>Total</t>
  </si>
  <si>
    <t>Active components - Noida</t>
  </si>
  <si>
    <t>Core Switch 12X25 G Port populated with SM</t>
  </si>
  <si>
    <t>Access Switch 48X1G Ethernet ports  with 2X10 G uplink slot</t>
  </si>
  <si>
    <t xml:space="preserve">Access Switch PoE 48X1G port  with 2X10 G uplink slot </t>
  </si>
  <si>
    <t>Transreceiver 25G SM</t>
  </si>
  <si>
    <t xml:space="preserve">NAC hardware </t>
  </si>
  <si>
    <t>Indoor AP Aggregate Throughput 5Gbps 2004X4</t>
  </si>
  <si>
    <t>GePON OLT 8 Port</t>
  </si>
  <si>
    <t>No.</t>
  </si>
  <si>
    <t>Implementation Cost</t>
  </si>
  <si>
    <t>Grand Total</t>
  </si>
  <si>
    <t>Note:</t>
  </si>
  <si>
    <r>
      <rPr>
        <b/>
        <u val="single"/>
        <sz val="11"/>
        <rFont val="Arial"/>
        <family val="2"/>
      </rPr>
      <t>PRICE SCHEDULE - Passive Components</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t>
    </r>
  </si>
  <si>
    <t>Passive Components - Lucknow</t>
  </si>
  <si>
    <t>GePON Splitter 2:32</t>
  </si>
  <si>
    <t>GePON Splitter 2:16</t>
  </si>
  <si>
    <t>GePON Splitter 2:4</t>
  </si>
  <si>
    <t>GePON Splitter 2:8</t>
  </si>
  <si>
    <t>GePON Splitter 2:2</t>
  </si>
  <si>
    <t>GePON Splitter 1:2</t>
  </si>
  <si>
    <t>GePON Bridge/ PoE ONT 4 port</t>
  </si>
  <si>
    <t>OFC 48 Cores</t>
  </si>
  <si>
    <t>Mtrs</t>
  </si>
  <si>
    <t>OFC Laying within building</t>
  </si>
  <si>
    <t xml:space="preserve">OFC Laying outside the building </t>
  </si>
  <si>
    <t>Cat 6A UTP (500 mtr roll)</t>
  </si>
  <si>
    <t>Roll</t>
  </si>
  <si>
    <t>Cat 6A UTP Laying</t>
  </si>
  <si>
    <t>LIU</t>
  </si>
  <si>
    <t>I/O Box, Face Plate &amp; Gang Box with Installation</t>
  </si>
  <si>
    <t>Drop cable (fiber)</t>
  </si>
  <si>
    <t>Patch chord 1 mtr</t>
  </si>
  <si>
    <t>Patch chord 2 mtr</t>
  </si>
  <si>
    <t>Patch panel</t>
  </si>
  <si>
    <t>PVC Conduit/ Channels for Laying of Cables</t>
  </si>
  <si>
    <t>HDPE Pipe for OFC Laying</t>
  </si>
  <si>
    <t> Removal of old UTP cables</t>
  </si>
  <si>
    <t>Passive Components - Noida</t>
  </si>
  <si>
    <t>OFC Laying cost within building</t>
  </si>
  <si>
    <t xml:space="preserve">OFC Laying Cost outside the building </t>
  </si>
  <si>
    <t>I/O Box,Face Plate &amp; Gang Box with Installation</t>
  </si>
  <si>
    <t>Removal of old UTP cables</t>
  </si>
  <si>
    <r>
      <rPr>
        <b/>
        <u val="single"/>
        <sz val="11"/>
        <rFont val="Arial"/>
        <family val="2"/>
      </rPr>
      <t>PRICE SCHEDULE - Security Components</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t>
    </r>
  </si>
  <si>
    <t>Security Components - Lucknow</t>
  </si>
  <si>
    <t>Appliance - Next Generation Firewall 8 Gbps combined throughput with Application Security, Content inspection, Anti malware &amp; URL filtering</t>
  </si>
  <si>
    <t>Annual subscription component of NGFW 8 Gbps</t>
  </si>
  <si>
    <t>Subscription/ Year</t>
  </si>
  <si>
    <t>Web application firewall</t>
  </si>
  <si>
    <t>Supply, installation, configuration, and implementation of Active Directory based SSO Solution at Lucknow Campus</t>
  </si>
  <si>
    <t>Security Components - Noida</t>
  </si>
  <si>
    <t>Appliance - Next Generation Firewall 2 Gbps combined throughput with Application Security, Content inspection, Anti malware &amp; URL filtering</t>
  </si>
  <si>
    <t>Annual subscription component of NGFW 2 Gbps</t>
  </si>
  <si>
    <r>
      <rPr>
        <b/>
        <u val="single"/>
        <sz val="11"/>
        <rFont val="Arial"/>
        <family val="2"/>
      </rPr>
      <t>PRICE SCHEDULE - UPS &amp; Electrical Components</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t>
    </r>
  </si>
  <si>
    <t>UPS &amp; Electricals - Lucknow</t>
  </si>
  <si>
    <t>UPS 3: 1 IN/OUT N+1 with 30 min. Backup - 40 KVA</t>
  </si>
  <si>
    <t>UPS 3: 1 IN/OUT N+1 with 30 min. Backup - 10 KVA</t>
  </si>
  <si>
    <t>UPS IN/OUT N+1 hot standby with 30 min. Backup    - 5 KVA</t>
  </si>
  <si>
    <t>UPS IN/OUT N+1 hot standby with 30 min. Backup - 3 KVA</t>
  </si>
  <si>
    <t>UPS IN/OUT N+1 hot standby with 30 min. Backup - 2 KVA</t>
  </si>
  <si>
    <t>UPS IN/OUT N+1 hot standby with 30 min. Backup - 1 KVA</t>
  </si>
  <si>
    <t>UPS - 0.5 K</t>
  </si>
  <si>
    <t>Electrical wiring to UPS of access switches</t>
  </si>
  <si>
    <t>Electrical wiring to distribution points, Electrical switches, changeover
• UPS wiring of 40 KVA and 10 KVA shall be to Electrical distribution board. 
• For Smaller sized UPS, power supply to be provided till access switches i.e. laying electrical cable till Access switch and putting it in conduit</t>
  </si>
  <si>
    <t>UPS &amp; Electricals - Noida</t>
  </si>
  <si>
    <t>UPS - 600 VA</t>
  </si>
  <si>
    <r>
      <rPr>
        <b/>
        <u val="single"/>
        <sz val="11"/>
        <rFont val="Arial"/>
        <family val="2"/>
      </rPr>
      <t>PRICE SCHEDULE - Non-IT Components</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t>
    </r>
  </si>
  <si>
    <t>NON-IT Components - Lucknow</t>
  </si>
  <si>
    <t>Chemical earthing</t>
  </si>
  <si>
    <t>Rodent control in server room</t>
  </si>
  <si>
    <t>Civil work for housing of Splitters</t>
  </si>
  <si>
    <t>Civil work for installing external WAPs</t>
  </si>
  <si>
    <t>NON-IT Components - Noida</t>
  </si>
  <si>
    <r>
      <rPr>
        <b/>
        <u val="single"/>
        <sz val="11"/>
        <rFont val="Arial"/>
        <family val="2"/>
      </rPr>
      <t>PRICE SCHEDULE - Ticketing Solution</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t>
    </r>
  </si>
  <si>
    <t>Ticketing Solution - Lucknow</t>
  </si>
  <si>
    <t>Supply, installation, configuration, and implementation of Centralized Help desk Ticketing solution</t>
  </si>
  <si>
    <r>
      <rPr>
        <b/>
        <u val="single"/>
        <sz val="11"/>
        <rFont val="Arial"/>
        <family val="2"/>
      </rPr>
      <t>PRICE SCHEDULE - Miscellaneous</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t>
    </r>
  </si>
  <si>
    <t>Third Party Audit &amp; Pre &amp; Post Site Surveys</t>
  </si>
  <si>
    <t>Third party BoM Audit</t>
  </si>
  <si>
    <t>Campus WiFi survey (before &amp; after implementation)</t>
  </si>
  <si>
    <t>Training &amp; Capacity Building</t>
  </si>
  <si>
    <t>Trainings</t>
  </si>
  <si>
    <r>
      <rPr>
        <b/>
        <u val="single"/>
        <sz val="11"/>
        <rFont val="Arial"/>
        <family val="2"/>
      </rPr>
      <t>PRICE SCHEDULE - Onsite Support</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t>
    </r>
    <r>
      <rPr>
        <b/>
        <sz val="11"/>
        <rFont val="Arial"/>
        <family val="2"/>
      </rPr>
      <t xml:space="preserve">
</t>
    </r>
    <r>
      <rPr>
        <b/>
        <sz val="11"/>
        <color indexed="10"/>
        <rFont val="Arial"/>
        <family val="2"/>
      </rPr>
      <t xml:space="preserve">
IMPORTANT: </t>
    </r>
    <r>
      <rPr>
        <b/>
        <u val="single"/>
        <sz val="11"/>
        <color indexed="10"/>
        <rFont val="Arial"/>
        <family val="2"/>
      </rPr>
      <t>BIDDER SHOULD QUOTE MINIMUM 8% OF INCREMENT OVER PREVIOUS YEAR, FAILING TO WHICH BID SHALL BE REJECTED.</t>
    </r>
  </si>
  <si>
    <t>Onsite Support - Lucknow</t>
  </si>
  <si>
    <t>Network &amp; Security Manger</t>
  </si>
  <si>
    <t>Person</t>
  </si>
  <si>
    <t>Network engineers</t>
  </si>
  <si>
    <t>Onsite Support - Noida</t>
  </si>
  <si>
    <t>Network engineer - 3 shifts both campus</t>
  </si>
  <si>
    <t>Capex
Without Taxes</t>
  </si>
  <si>
    <t>Capex
With Taxes</t>
  </si>
  <si>
    <t>Opex
Without Taxes</t>
  </si>
  <si>
    <t>Opex
With Taxes</t>
  </si>
  <si>
    <t>TOTAL AMOUNT  With Taxes
(Capex+ Opex)</t>
  </si>
  <si>
    <t>Tender Inviting Authority: IIML Lucknow</t>
  </si>
  <si>
    <t>Name of Work: Network Infrastructure Upgrade Project</t>
  </si>
  <si>
    <t>TOTAL AMOUNT  Without Taxes  
(Capex+ Opex)</t>
  </si>
  <si>
    <t xml:space="preserve">TOTAL AMOUNT  With Taxes
(Capex+ Opex)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</si>
</sst>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_ * #,##0_ ;_ * \-#,##0_ ;_ * &quot;-&quot;??_ ;_ @_ "/>
    <numFmt numFmtId="181" formatCode="_(* #,##0_);_(* \(#,##0\);_(* &quot;-&quot;??_);_(@_)"/>
    <numFmt numFmtId="182" formatCode="[$-4009]dd\ mmmm\ yyyy"/>
    <numFmt numFmtId="183" formatCode="_ * #,##0.0000_ ;_ * \-#,##0.0000_ ;_ * &quot;-&quot;????_ ;_ @_ "/>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u val="single"/>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1"/>
      <name val="Calibri"/>
      <family val="2"/>
    </font>
    <font>
      <b/>
      <sz val="11"/>
      <name val="Calibri"/>
      <family val="2"/>
    </font>
    <font>
      <sz val="11"/>
      <color indexed="19"/>
      <name val="Calibri"/>
      <family val="2"/>
    </font>
    <font>
      <b/>
      <sz val="14"/>
      <color indexed="8"/>
      <name val="Calibri"/>
      <family val="2"/>
    </font>
    <font>
      <b/>
      <u val="single"/>
      <sz val="16"/>
      <color indexed="10"/>
      <name val="Arial"/>
      <family val="2"/>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2" tint="-0.4999699890613556"/>
      <name val="Calibri"/>
      <family val="2"/>
    </font>
    <font>
      <b/>
      <sz val="14"/>
      <color theme="1"/>
      <name val="Calibri"/>
      <family val="2"/>
    </font>
    <font>
      <b/>
      <u val="single"/>
      <sz val="16"/>
      <color rgb="FFFF0000"/>
      <name val="Arial"/>
      <family val="2"/>
    </font>
    <font>
      <b/>
      <sz val="14"/>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55">
    <xf numFmtId="0" fontId="0" fillId="0" borderId="0" xfId="0" applyFont="1" applyAlignment="1">
      <alignment/>
    </xf>
    <xf numFmtId="0" fontId="3" fillId="0" borderId="0" xfId="58" applyNumberFormat="1" applyFont="1" applyFill="1" applyBorder="1" applyAlignment="1">
      <alignment vertical="center"/>
      <protection/>
    </xf>
    <xf numFmtId="0" fontId="64" fillId="0" borderId="0" xfId="58" applyNumberFormat="1" applyFont="1" applyFill="1" applyBorder="1" applyAlignment="1" applyProtection="1">
      <alignment vertical="center"/>
      <protection locked="0"/>
    </xf>
    <xf numFmtId="0" fontId="64" fillId="0" borderId="0" xfId="58" applyNumberFormat="1" applyFont="1" applyFill="1" applyBorder="1" applyAlignment="1">
      <alignment vertical="center"/>
      <protection/>
    </xf>
    <xf numFmtId="0" fontId="65" fillId="0" borderId="0" xfId="59" applyNumberFormat="1" applyFont="1" applyFill="1" applyBorder="1" applyAlignment="1" applyProtection="1">
      <alignment horizontal="center"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6" fillId="0" borderId="0" xfId="58" applyNumberFormat="1" applyFont="1" applyFill="1" applyBorder="1" applyAlignment="1">
      <alignment horizontal="left"/>
      <protection/>
    </xf>
    <xf numFmtId="0" fontId="2" fillId="0" borderId="10" xfId="59" applyNumberFormat="1" applyFont="1" applyFill="1" applyBorder="1" applyAlignment="1" applyProtection="1">
      <alignment horizontal="left" vertical="top" wrapText="1"/>
      <protection/>
    </xf>
    <xf numFmtId="0" fontId="3" fillId="0" borderId="0" xfId="58" applyNumberFormat="1" applyFont="1" applyFill="1" applyAlignment="1" applyProtection="1">
      <alignment vertical="center"/>
      <protection locked="0"/>
    </xf>
    <xf numFmtId="0" fontId="64"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4" fillId="0" borderId="0" xfId="58" applyNumberFormat="1" applyFont="1" applyFill="1" applyAlignment="1">
      <alignment vertical="center"/>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lignment/>
      <protection/>
    </xf>
    <xf numFmtId="0" fontId="64" fillId="0" borderId="0" xfId="58" applyNumberFormat="1" applyFont="1" applyFill="1">
      <alignment/>
      <protection/>
    </xf>
    <xf numFmtId="0" fontId="2" fillId="0" borderId="12" xfId="59" applyNumberFormat="1" applyFont="1" applyFill="1" applyBorder="1" applyAlignment="1">
      <alignment horizontal="center" vertical="top" wrapText="1"/>
      <protection/>
    </xf>
    <xf numFmtId="0" fontId="67" fillId="0" borderId="11" xfId="59" applyNumberFormat="1" applyFont="1" applyFill="1" applyBorder="1" applyAlignment="1">
      <alignment vertical="top" wrapText="1"/>
      <protection/>
    </xf>
    <xf numFmtId="0" fontId="2" fillId="0" borderId="13" xfId="58" applyNumberFormat="1" applyFont="1" applyFill="1" applyBorder="1" applyAlignment="1">
      <alignment horizontal="center" vertical="top" wrapText="1"/>
      <protection/>
    </xf>
    <xf numFmtId="0" fontId="3" fillId="0" borderId="13" xfId="59" applyNumberFormat="1" applyFont="1" applyFill="1" applyBorder="1" applyAlignment="1">
      <alignment horizontal="center" vertical="top"/>
      <protection/>
    </xf>
    <xf numFmtId="0" fontId="68" fillId="0" borderId="13" xfId="59" applyNumberFormat="1" applyFont="1" applyFill="1" applyBorder="1" applyAlignment="1">
      <alignment horizontal="left" wrapText="1" readingOrder="1"/>
      <protection/>
    </xf>
    <xf numFmtId="0" fontId="3" fillId="0" borderId="13" xfId="59" applyNumberFormat="1" applyFont="1" applyFill="1" applyBorder="1" applyAlignment="1">
      <alignment vertical="top"/>
      <protection/>
    </xf>
    <xf numFmtId="0" fontId="3" fillId="0" borderId="13" xfId="58" applyNumberFormat="1" applyFont="1" applyFill="1" applyBorder="1" applyAlignment="1">
      <alignment horizontal="left" vertical="top"/>
      <protection/>
    </xf>
    <xf numFmtId="0" fontId="2" fillId="0" borderId="13" xfId="58" applyNumberFormat="1" applyFont="1" applyFill="1" applyBorder="1" applyAlignment="1" applyProtection="1">
      <alignment horizontal="right" vertical="top"/>
      <protection/>
    </xf>
    <xf numFmtId="0" fontId="3" fillId="0" borderId="13" xfId="58" applyNumberFormat="1" applyFont="1" applyFill="1" applyBorder="1" applyAlignment="1">
      <alignment vertical="top"/>
      <protection/>
    </xf>
    <xf numFmtId="0" fontId="2" fillId="0" borderId="13" xfId="58" applyNumberFormat="1" applyFont="1" applyFill="1" applyBorder="1" applyAlignment="1" applyProtection="1">
      <alignment horizontal="left" vertical="top"/>
      <protection locked="0"/>
    </xf>
    <xf numFmtId="0" fontId="3" fillId="0" borderId="13" xfId="58" applyNumberFormat="1" applyFont="1" applyFill="1" applyBorder="1" applyAlignment="1" applyProtection="1">
      <alignment vertical="top"/>
      <protection/>
    </xf>
    <xf numFmtId="0" fontId="2" fillId="0" borderId="14" xfId="58" applyNumberFormat="1" applyFont="1" applyFill="1" applyBorder="1" applyAlignment="1" applyProtection="1">
      <alignment horizontal="right" vertical="top"/>
      <protection locked="0"/>
    </xf>
    <xf numFmtId="0" fontId="2" fillId="0" borderId="15" xfId="58" applyNumberFormat="1" applyFont="1" applyFill="1" applyBorder="1" applyAlignment="1" applyProtection="1">
      <alignment horizontal="center" vertical="top" wrapText="1"/>
      <protection/>
    </xf>
    <xf numFmtId="0" fontId="2" fillId="0" borderId="15" xfId="58" applyNumberFormat="1" applyFont="1" applyFill="1" applyBorder="1" applyAlignment="1">
      <alignment horizontal="center" vertical="top" wrapText="1"/>
      <protection/>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3" xfId="59" applyNumberFormat="1" applyFont="1" applyFill="1" applyBorder="1" applyAlignment="1">
      <alignment vertical="top" wrapText="1"/>
      <protection/>
    </xf>
    <xf numFmtId="0" fontId="3" fillId="0" borderId="0" xfId="58" applyNumberFormat="1" applyFont="1" applyFill="1" applyAlignment="1">
      <alignment vertical="top"/>
      <protection/>
    </xf>
    <xf numFmtId="0" fontId="64" fillId="0" borderId="0" xfId="58" applyNumberFormat="1" applyFont="1" applyFill="1" applyAlignment="1">
      <alignment vertical="top"/>
      <protection/>
    </xf>
    <xf numFmtId="0" fontId="2" fillId="0" borderId="13" xfId="58" applyNumberFormat="1" applyFont="1" applyFill="1" applyBorder="1" applyAlignment="1" applyProtection="1">
      <alignment horizontal="right" vertical="top"/>
      <protection locked="0"/>
    </xf>
    <xf numFmtId="172" fontId="2" fillId="0" borderId="13" xfId="58" applyNumberFormat="1" applyFont="1" applyFill="1" applyBorder="1" applyAlignment="1" applyProtection="1">
      <alignment horizontal="right" vertical="top"/>
      <protection locked="0"/>
    </xf>
    <xf numFmtId="172" fontId="2" fillId="0" borderId="11" xfId="58" applyNumberFormat="1" applyFont="1" applyFill="1" applyBorder="1" applyAlignment="1" applyProtection="1">
      <alignment horizontal="center" vertical="top" wrapText="1"/>
      <protection/>
    </xf>
    <xf numFmtId="172" fontId="2" fillId="0" borderId="11" xfId="58" applyNumberFormat="1" applyFont="1" applyFill="1" applyBorder="1" applyAlignment="1">
      <alignment horizontal="center" vertical="top" wrapText="1"/>
      <protection/>
    </xf>
    <xf numFmtId="172" fontId="2" fillId="0" borderId="13" xfId="58" applyNumberFormat="1" applyFont="1" applyFill="1" applyBorder="1" applyAlignment="1">
      <alignment horizontal="center" vertical="top" wrapText="1"/>
      <protection/>
    </xf>
    <xf numFmtId="0" fontId="2" fillId="0" borderId="13" xfId="59" applyNumberFormat="1" applyFont="1" applyFill="1" applyBorder="1" applyAlignment="1">
      <alignment horizontal="left" vertical="top"/>
      <protection/>
    </xf>
    <xf numFmtId="0" fontId="2" fillId="0" borderId="10"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172" fontId="3" fillId="0" borderId="0" xfId="58" applyNumberFormat="1" applyFont="1" applyFill="1" applyAlignment="1">
      <alignment vertical="top"/>
      <protection/>
    </xf>
    <xf numFmtId="0" fontId="2" fillId="0" borderId="18" xfId="59" applyNumberFormat="1" applyFont="1" applyFill="1" applyBorder="1" applyAlignment="1">
      <alignment horizontal="left" vertical="top"/>
      <protection/>
    </xf>
    <xf numFmtId="0" fontId="69" fillId="0" borderId="12" xfId="58"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70" fillId="33" borderId="11" xfId="59" applyNumberFormat="1" applyFont="1" applyFill="1" applyBorder="1" applyAlignment="1" applyProtection="1">
      <alignment vertical="center" wrapText="1"/>
      <protection locked="0"/>
    </xf>
    <xf numFmtId="0" fontId="69" fillId="0" borderId="11" xfId="59" applyNumberFormat="1" applyFont="1" applyFill="1" applyBorder="1" applyAlignment="1">
      <alignment vertical="top"/>
      <protection/>
    </xf>
    <xf numFmtId="0" fontId="3" fillId="0" borderId="11" xfId="58"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5"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3" fillId="0" borderId="0" xfId="58" applyNumberFormat="1" applyFont="1" applyFill="1" applyAlignment="1" applyProtection="1">
      <alignment vertical="top"/>
      <protection/>
    </xf>
    <xf numFmtId="0" fontId="64" fillId="0" borderId="0" xfId="58" applyNumberFormat="1" applyFont="1" applyFill="1" applyAlignment="1" applyProtection="1">
      <alignment vertical="top"/>
      <protection/>
    </xf>
    <xf numFmtId="0" fontId="0" fillId="0" borderId="0" xfId="58" applyNumberFormat="1" applyFill="1">
      <alignment/>
      <protection/>
    </xf>
    <xf numFmtId="0" fontId="11" fillId="0" borderId="0" xfId="59" applyNumberFormat="1" applyFill="1">
      <alignment/>
      <protection/>
    </xf>
    <xf numFmtId="0" fontId="71" fillId="0" borderId="0" xfId="58" applyNumberFormat="1" applyFont="1" applyFill="1">
      <alignment/>
      <protection/>
    </xf>
    <xf numFmtId="172" fontId="72" fillId="0" borderId="19" xfId="59" applyNumberFormat="1" applyFont="1" applyFill="1" applyBorder="1" applyAlignment="1">
      <alignment horizontal="right" vertical="top"/>
      <protection/>
    </xf>
    <xf numFmtId="172" fontId="6" fillId="0" borderId="20" xfId="59" applyNumberFormat="1" applyFont="1" applyFill="1" applyBorder="1" applyAlignment="1">
      <alignment horizontal="right" vertical="top"/>
      <protection/>
    </xf>
    <xf numFmtId="10" fontId="73" fillId="33" borderId="11" xfId="65" applyNumberFormat="1" applyFont="1" applyFill="1" applyBorder="1" applyAlignment="1">
      <alignment horizontal="center" vertical="center"/>
    </xf>
    <xf numFmtId="0" fontId="65" fillId="0" borderId="0" xfId="61" applyNumberFormat="1" applyFont="1" applyFill="1" applyBorder="1" applyAlignment="1" applyProtection="1">
      <alignment horizontal="center" vertical="center"/>
      <protection/>
    </xf>
    <xf numFmtId="2" fontId="2" fillId="0" borderId="16" xfId="59" applyNumberFormat="1" applyFont="1" applyFill="1" applyBorder="1" applyAlignment="1">
      <alignment horizontal="right" vertical="top"/>
      <protection/>
    </xf>
    <xf numFmtId="2" fontId="6" fillId="0" borderId="13" xfId="59" applyNumberFormat="1" applyFont="1" applyFill="1" applyBorder="1" applyAlignment="1">
      <alignment vertical="top"/>
      <protection/>
    </xf>
    <xf numFmtId="2" fontId="2" fillId="33" borderId="13" xfId="58" applyNumberFormat="1" applyFont="1" applyFill="1" applyBorder="1" applyAlignment="1" applyProtection="1">
      <alignment horizontal="right" vertical="top"/>
      <protection locked="0"/>
    </xf>
    <xf numFmtId="174" fontId="3" fillId="0" borderId="13" xfId="59" applyNumberFormat="1" applyFont="1" applyFill="1" applyBorder="1" applyAlignment="1">
      <alignment vertical="top"/>
      <protection/>
    </xf>
    <xf numFmtId="2" fontId="3" fillId="0" borderId="13" xfId="59" applyNumberFormat="1" applyFont="1" applyFill="1" applyBorder="1" applyAlignment="1">
      <alignment vertical="top"/>
      <protection/>
    </xf>
    <xf numFmtId="0" fontId="62" fillId="0" borderId="13" xfId="0" applyFont="1" applyFill="1" applyBorder="1" applyAlignment="1">
      <alignment vertical="top"/>
    </xf>
    <xf numFmtId="0" fontId="62" fillId="0" borderId="13" xfId="0" applyFont="1" applyFill="1" applyBorder="1" applyAlignment="1">
      <alignment vertical="top" wrapText="1"/>
    </xf>
    <xf numFmtId="0" fontId="62" fillId="34" borderId="13" xfId="0" applyFont="1" applyFill="1" applyBorder="1" applyAlignment="1">
      <alignment horizontal="center" vertical="center" wrapText="1"/>
    </xf>
    <xf numFmtId="0" fontId="0" fillId="34" borderId="13" xfId="0" applyFill="1" applyBorder="1" applyAlignment="1">
      <alignment wrapText="1"/>
    </xf>
    <xf numFmtId="0" fontId="0" fillId="34" borderId="13" xfId="0" applyFill="1" applyBorder="1" applyAlignment="1">
      <alignment vertical="top" wrapText="1"/>
    </xf>
    <xf numFmtId="0" fontId="42" fillId="34" borderId="13" xfId="0" applyFont="1" applyFill="1" applyBorder="1" applyAlignment="1">
      <alignment vertical="top" wrapText="1"/>
    </xf>
    <xf numFmtId="0" fontId="0" fillId="0" borderId="0" xfId="0" applyAlignment="1">
      <alignment vertical="top"/>
    </xf>
    <xf numFmtId="0" fontId="2" fillId="0" borderId="10" xfId="60" applyFont="1" applyBorder="1" applyAlignment="1">
      <alignment horizontal="left" vertical="top" wrapText="1"/>
      <protection/>
    </xf>
    <xf numFmtId="0" fontId="3" fillId="0" borderId="0" xfId="58" applyFont="1" applyAlignment="1">
      <alignment vertical="top"/>
      <protection/>
    </xf>
    <xf numFmtId="0" fontId="43" fillId="35" borderId="12" xfId="0" applyFont="1" applyFill="1" applyBorder="1" applyAlignment="1">
      <alignment horizontal="center" vertical="top"/>
    </xf>
    <xf numFmtId="0" fontId="43" fillId="35" borderId="14" xfId="0" applyFont="1" applyFill="1" applyBorder="1" applyAlignment="1">
      <alignment horizontal="center" vertical="top" wrapText="1"/>
    </xf>
    <xf numFmtId="0" fontId="43" fillId="35" borderId="13" xfId="0" applyFont="1" applyFill="1" applyBorder="1" applyAlignment="1">
      <alignment horizontal="center" vertical="top" wrapText="1"/>
    </xf>
    <xf numFmtId="0" fontId="62" fillId="35" borderId="13" xfId="0" applyFont="1" applyFill="1" applyBorder="1" applyAlignment="1" applyProtection="1">
      <alignment vertical="top"/>
      <protection locked="0"/>
    </xf>
    <xf numFmtId="0" fontId="62" fillId="35" borderId="13" xfId="0" applyFont="1" applyFill="1" applyBorder="1" applyAlignment="1" applyProtection="1">
      <alignment vertical="top" wrapText="1"/>
      <protection locked="0"/>
    </xf>
    <xf numFmtId="171" fontId="62" fillId="35" borderId="13" xfId="44" applyFont="1" applyFill="1" applyBorder="1" applyAlignment="1" applyProtection="1">
      <alignment vertical="top"/>
      <protection locked="0"/>
    </xf>
    <xf numFmtId="0" fontId="0" fillId="35" borderId="13" xfId="0" applyFill="1" applyBorder="1" applyAlignment="1">
      <alignment vertical="top"/>
    </xf>
    <xf numFmtId="0" fontId="0" fillId="35" borderId="13" xfId="0" applyFill="1" applyBorder="1" applyAlignment="1">
      <alignment vertical="top" wrapText="1"/>
    </xf>
    <xf numFmtId="180" fontId="0" fillId="35" borderId="13" xfId="44" applyNumberFormat="1" applyFont="1" applyFill="1" applyBorder="1" applyAlignment="1">
      <alignment vertical="top"/>
    </xf>
    <xf numFmtId="180" fontId="0" fillId="7" borderId="13" xfId="44" applyNumberFormat="1" applyFont="1" applyFill="1" applyBorder="1" applyAlignment="1" applyProtection="1">
      <alignment vertical="top"/>
      <protection locked="0"/>
    </xf>
    <xf numFmtId="171" fontId="0" fillId="7" borderId="13" xfId="44" applyFont="1" applyFill="1" applyBorder="1" applyAlignment="1" applyProtection="1">
      <alignment vertical="top"/>
      <protection locked="0"/>
    </xf>
    <xf numFmtId="171" fontId="0" fillId="35" borderId="13" xfId="44" applyFont="1" applyFill="1" applyBorder="1" applyAlignment="1">
      <alignment vertical="top"/>
    </xf>
    <xf numFmtId="9" fontId="0" fillId="7" borderId="13" xfId="67" applyFont="1" applyFill="1" applyBorder="1" applyAlignment="1" applyProtection="1">
      <alignment vertical="top"/>
      <protection locked="0"/>
    </xf>
    <xf numFmtId="0" fontId="63" fillId="35" borderId="13" xfId="0" applyFont="1" applyFill="1" applyBorder="1" applyAlignment="1">
      <alignment vertical="top" wrapText="1"/>
    </xf>
    <xf numFmtId="0" fontId="0" fillId="35" borderId="13" xfId="0" applyFill="1" applyBorder="1" applyAlignment="1" applyProtection="1">
      <alignment vertical="top"/>
      <protection locked="0"/>
    </xf>
    <xf numFmtId="0" fontId="74" fillId="7" borderId="13" xfId="0" applyFont="1" applyFill="1" applyBorder="1" applyAlignment="1" applyProtection="1">
      <alignment vertical="top" wrapText="1"/>
      <protection locked="0"/>
    </xf>
    <xf numFmtId="0" fontId="0" fillId="7" borderId="13" xfId="0" applyFill="1" applyBorder="1" applyAlignment="1" applyProtection="1">
      <alignment vertical="top" wrapText="1"/>
      <protection locked="0"/>
    </xf>
    <xf numFmtId="180" fontId="0" fillId="35" borderId="13" xfId="44" applyNumberFormat="1" applyFont="1" applyFill="1" applyBorder="1" applyAlignment="1" applyProtection="1">
      <alignment vertical="top"/>
      <protection locked="0"/>
    </xf>
    <xf numFmtId="181" fontId="0" fillId="7" borderId="13" xfId="44" applyNumberFormat="1" applyFont="1" applyFill="1" applyBorder="1" applyAlignment="1" applyProtection="1">
      <alignment vertical="top" wrapText="1"/>
      <protection locked="0"/>
    </xf>
    <xf numFmtId="0" fontId="0" fillId="0" borderId="0" xfId="0" applyAlignment="1" applyProtection="1">
      <alignment vertical="top"/>
      <protection locked="0"/>
    </xf>
    <xf numFmtId="0" fontId="62" fillId="36" borderId="10" xfId="0" applyFont="1" applyFill="1" applyBorder="1" applyAlignment="1">
      <alignment horizontal="left" vertical="top" wrapText="1" indent="27"/>
    </xf>
    <xf numFmtId="0" fontId="62" fillId="36" borderId="18" xfId="0" applyFont="1" applyFill="1" applyBorder="1" applyAlignment="1">
      <alignment horizontal="left" vertical="top" wrapText="1" indent="27"/>
    </xf>
    <xf numFmtId="0" fontId="62" fillId="35" borderId="13" xfId="0" applyFont="1" applyFill="1" applyBorder="1" applyAlignment="1">
      <alignment vertical="top"/>
    </xf>
    <xf numFmtId="0" fontId="75" fillId="35" borderId="13" xfId="0" applyFont="1" applyFill="1" applyBorder="1" applyAlignment="1">
      <alignment vertical="top" wrapText="1"/>
    </xf>
    <xf numFmtId="171" fontId="62" fillId="35" borderId="13" xfId="44" applyFont="1" applyFill="1" applyBorder="1" applyAlignment="1">
      <alignment vertical="top"/>
    </xf>
    <xf numFmtId="9" fontId="62" fillId="35" borderId="13" xfId="67" applyFont="1" applyFill="1" applyBorder="1" applyAlignment="1">
      <alignment vertical="top"/>
    </xf>
    <xf numFmtId="0" fontId="62" fillId="35" borderId="13" xfId="0" applyFont="1" applyFill="1" applyBorder="1" applyAlignment="1">
      <alignment vertical="top" wrapText="1"/>
    </xf>
    <xf numFmtId="180" fontId="62" fillId="35" borderId="13" xfId="44" applyNumberFormat="1" applyFont="1" applyFill="1" applyBorder="1" applyAlignment="1">
      <alignment vertical="top"/>
    </xf>
    <xf numFmtId="0" fontId="62" fillId="0" borderId="0" xfId="0" applyFont="1" applyAlignment="1">
      <alignment vertical="top"/>
    </xf>
    <xf numFmtId="171" fontId="0" fillId="35" borderId="13" xfId="44" applyFont="1" applyFill="1" applyBorder="1" applyAlignment="1" applyProtection="1">
      <alignment vertical="top"/>
      <protection/>
    </xf>
    <xf numFmtId="171" fontId="0" fillId="35" borderId="13" xfId="44" applyFont="1" applyFill="1" applyBorder="1" applyAlignment="1" applyProtection="1">
      <alignment vertical="top"/>
      <protection locked="0"/>
    </xf>
    <xf numFmtId="171" fontId="3" fillId="0" borderId="13" xfId="44" applyFont="1" applyFill="1" applyBorder="1" applyAlignment="1">
      <alignment horizontal="center" vertical="top" wrapText="1"/>
    </xf>
    <xf numFmtId="0" fontId="2" fillId="0" borderId="13" xfId="58" applyFont="1" applyBorder="1" applyAlignment="1">
      <alignment horizontal="center" vertical="top" wrapText="1"/>
      <protection/>
    </xf>
    <xf numFmtId="0" fontId="0" fillId="0" borderId="13" xfId="0" applyFill="1" applyBorder="1" applyAlignment="1">
      <alignment horizontal="left" vertical="top" indent="2"/>
    </xf>
    <xf numFmtId="0" fontId="2" fillId="0" borderId="10" xfId="58" applyNumberFormat="1" applyFont="1" applyFill="1" applyBorder="1" applyAlignment="1">
      <alignment horizontal="center" vertical="center" wrapText="1"/>
      <protection/>
    </xf>
    <xf numFmtId="0" fontId="2" fillId="0" borderId="18" xfId="58" applyNumberFormat="1" applyFont="1" applyFill="1" applyBorder="1" applyAlignment="1">
      <alignment horizontal="center" vertical="center" wrapText="1"/>
      <protection/>
    </xf>
    <xf numFmtId="0" fontId="2" fillId="0" borderId="21" xfId="58" applyNumberFormat="1" applyFont="1" applyFill="1" applyBorder="1" applyAlignment="1">
      <alignment horizontal="center" vertical="center" wrapText="1"/>
      <protection/>
    </xf>
    <xf numFmtId="0" fontId="6" fillId="0" borderId="10"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6" fillId="0" borderId="22" xfId="58" applyNumberFormat="1" applyFont="1" applyFill="1" applyBorder="1" applyAlignment="1" applyProtection="1">
      <alignment horizontal="center" wrapText="1"/>
      <protection locked="0"/>
    </xf>
    <xf numFmtId="0" fontId="2" fillId="33" borderId="10"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1" xfId="59" applyNumberFormat="1" applyFont="1" applyFill="1" applyBorder="1" applyAlignment="1" applyProtection="1">
      <alignment horizontal="left" vertical="top"/>
      <protection locked="0"/>
    </xf>
    <xf numFmtId="0" fontId="77" fillId="20" borderId="13" xfId="0" applyFont="1" applyFill="1" applyBorder="1" applyAlignment="1">
      <alignment horizontal="center" vertical="center" wrapText="1"/>
    </xf>
    <xf numFmtId="0" fontId="43" fillId="35" borderId="11" xfId="0" applyFont="1" applyFill="1" applyBorder="1" applyAlignment="1">
      <alignment horizontal="center" vertical="top"/>
    </xf>
    <xf numFmtId="0" fontId="43" fillId="35" borderId="14" xfId="0" applyFont="1" applyFill="1" applyBorder="1" applyAlignment="1">
      <alignment horizontal="center" vertical="top"/>
    </xf>
    <xf numFmtId="0" fontId="0" fillId="0" borderId="10"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43" fillId="35" borderId="10" xfId="0" applyFont="1" applyFill="1" applyBorder="1" applyAlignment="1">
      <alignment horizontal="center" vertical="top"/>
    </xf>
    <xf numFmtId="0" fontId="43" fillId="35" borderId="21" xfId="0" applyFont="1" applyFill="1" applyBorder="1" applyAlignment="1">
      <alignment horizontal="center" vertical="top"/>
    </xf>
    <xf numFmtId="0" fontId="43" fillId="35" borderId="18" xfId="0" applyFont="1" applyFill="1" applyBorder="1" applyAlignment="1">
      <alignment horizontal="center" vertical="top"/>
    </xf>
    <xf numFmtId="0" fontId="43" fillId="35" borderId="20" xfId="0" applyFont="1" applyFill="1" applyBorder="1" applyAlignment="1">
      <alignment horizontal="center" vertical="top" wrapText="1"/>
    </xf>
    <xf numFmtId="0" fontId="43" fillId="35" borderId="23" xfId="0" applyFont="1" applyFill="1" applyBorder="1" applyAlignment="1">
      <alignment horizontal="center" vertical="top"/>
    </xf>
    <xf numFmtId="0" fontId="62" fillId="36" borderId="10" xfId="0" applyFont="1" applyFill="1" applyBorder="1" applyAlignment="1">
      <alignment horizontal="left" vertical="top" wrapText="1" indent="27"/>
    </xf>
    <xf numFmtId="0" fontId="62" fillId="36" borderId="18" xfId="0" applyFont="1" applyFill="1" applyBorder="1" applyAlignment="1">
      <alignment horizontal="left" vertical="top" wrapText="1" indent="27"/>
    </xf>
    <xf numFmtId="0" fontId="5" fillId="0" borderId="0" xfId="58" applyFont="1" applyAlignment="1">
      <alignment horizontal="left" vertical="top" wrapText="1"/>
      <protection/>
    </xf>
    <xf numFmtId="0" fontId="5" fillId="0" borderId="22" xfId="58" applyFont="1" applyBorder="1" applyAlignment="1">
      <alignment horizontal="left" vertical="top" wrapText="1"/>
      <protection/>
    </xf>
    <xf numFmtId="0" fontId="2" fillId="33" borderId="10" xfId="60" applyFont="1" applyFill="1" applyBorder="1" applyAlignment="1">
      <alignment horizontal="left" vertical="top"/>
      <protection/>
    </xf>
    <xf numFmtId="0" fontId="2" fillId="33" borderId="18" xfId="60" applyFont="1" applyFill="1" applyBorder="1" applyAlignment="1">
      <alignment horizontal="left" vertical="top"/>
      <protection/>
    </xf>
    <xf numFmtId="0" fontId="2" fillId="0" borderId="10" xfId="58" applyFont="1" applyBorder="1" applyAlignment="1">
      <alignment horizontal="center" vertical="top" wrapText="1"/>
      <protection/>
    </xf>
    <xf numFmtId="0" fontId="2" fillId="0" borderId="18" xfId="58" applyFont="1" applyBorder="1" applyAlignment="1">
      <alignment horizontal="center" vertical="top" wrapText="1"/>
      <protection/>
    </xf>
    <xf numFmtId="0" fontId="43" fillId="35" borderId="11" xfId="0" applyFont="1" applyFill="1" applyBorder="1" applyAlignment="1">
      <alignment horizontal="center" vertical="top" wrapText="1"/>
    </xf>
    <xf numFmtId="0" fontId="43" fillId="35" borderId="14" xfId="0" applyFont="1" applyFill="1" applyBorder="1" applyAlignment="1">
      <alignment horizontal="center" vertical="top" wrapText="1"/>
    </xf>
    <xf numFmtId="0" fontId="43" fillId="35" borderId="10" xfId="0" applyFont="1" applyFill="1" applyBorder="1" applyAlignment="1">
      <alignment horizontal="center" vertical="top" wrapText="1"/>
    </xf>
    <xf numFmtId="0" fontId="43" fillId="35" borderId="21" xfId="0" applyFont="1" applyFill="1" applyBorder="1" applyAlignment="1">
      <alignment horizontal="center" vertical="top" wrapText="1"/>
    </xf>
    <xf numFmtId="0" fontId="0" fillId="0" borderId="13" xfId="0" applyBorder="1" applyAlignment="1" applyProtection="1">
      <alignment horizontal="left" vertical="top" wrapText="1"/>
      <protection locked="0"/>
    </xf>
    <xf numFmtId="0" fontId="2" fillId="33" borderId="10" xfId="60" applyNumberFormat="1" applyFont="1" applyFill="1" applyBorder="1" applyAlignment="1">
      <alignment horizontal="left" vertical="top"/>
      <protection/>
    </xf>
    <xf numFmtId="0" fontId="2" fillId="33" borderId="18" xfId="60" applyNumberFormat="1" applyFont="1" applyFill="1" applyBorder="1" applyAlignment="1">
      <alignment horizontal="left" vertical="top"/>
      <protection/>
    </xf>
    <xf numFmtId="0" fontId="43" fillId="35" borderId="12" xfId="0" applyFont="1" applyFill="1" applyBorder="1" applyAlignment="1">
      <alignment horizontal="center" vertical="top" wrapText="1"/>
    </xf>
    <xf numFmtId="0" fontId="43" fillId="35" borderId="24" xfId="0" applyFont="1" applyFill="1" applyBorder="1" applyAlignment="1">
      <alignment horizontal="center" vertical="top" wrapText="1"/>
    </xf>
    <xf numFmtId="0" fontId="10" fillId="0" borderId="0" xfId="0" applyFont="1" applyAlignment="1">
      <alignment horizontal="center" vertical="center"/>
    </xf>
    <xf numFmtId="2" fontId="2" fillId="0" borderId="13" xfId="58" applyNumberFormat="1" applyFont="1" applyFill="1" applyBorder="1" applyAlignment="1">
      <alignment horizontal="center" vertical="top"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4" xfId="61"/>
    <cellStyle name="Note" xfId="62"/>
    <cellStyle name="Output" xfId="63"/>
    <cellStyle name="Percent" xfId="64"/>
    <cellStyle name="Percent 2" xfId="65"/>
    <cellStyle name="Percent 3" xfId="66"/>
    <cellStyle name="Percent 4"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7"/>
  <sheetViews>
    <sheetView showGridLines="0" zoomScale="80" zoomScaleNormal="80" zoomScalePageLayoutView="0" workbookViewId="0" topLeftCell="A1">
      <selection activeCell="A7" sqref="A7:BC7"/>
    </sheetView>
  </sheetViews>
  <sheetFormatPr defaultColWidth="9.140625" defaultRowHeight="15"/>
  <cols>
    <col min="1" max="1" width="15.421875" style="58" customWidth="1"/>
    <col min="2" max="2" width="47.8515625" style="58" customWidth="1"/>
    <col min="3" max="3" width="10.140625" style="58" hidden="1" customWidth="1"/>
    <col min="4" max="4" width="14.57421875" style="58" hidden="1" customWidth="1"/>
    <col min="5" max="5" width="11.28125" style="58" hidden="1" customWidth="1"/>
    <col min="6" max="6" width="14.421875" style="58" hidden="1" customWidth="1"/>
    <col min="7" max="7" width="14.140625" style="58" hidden="1" customWidth="1"/>
    <col min="8" max="9" width="12.140625" style="58" hidden="1" customWidth="1"/>
    <col min="10" max="10" width="9.00390625" style="58" hidden="1" customWidth="1"/>
    <col min="11" max="11" width="19.57421875" style="58" hidden="1" customWidth="1"/>
    <col min="12" max="12" width="14.28125" style="58" hidden="1" customWidth="1"/>
    <col min="13" max="13" width="19.00390625" style="58" hidden="1" customWidth="1"/>
    <col min="14" max="14" width="15.28125" style="59" hidden="1" customWidth="1"/>
    <col min="15" max="15" width="14.28125" style="58" hidden="1" customWidth="1"/>
    <col min="16" max="16" width="17.28125" style="58" hidden="1" customWidth="1"/>
    <col min="17" max="17" width="18.421875" style="58" hidden="1" customWidth="1"/>
    <col min="18" max="18" width="17.421875" style="58" hidden="1" customWidth="1"/>
    <col min="19" max="19" width="14.7109375" style="58" hidden="1" customWidth="1"/>
    <col min="20" max="20" width="14.8515625" style="58" hidden="1" customWidth="1"/>
    <col min="21" max="21" width="16.421875" style="58" hidden="1" customWidth="1"/>
    <col min="22" max="22" width="13.00390625" style="58" hidden="1" customWidth="1"/>
    <col min="23" max="31" width="9.140625" style="58" hidden="1" customWidth="1"/>
    <col min="32" max="32" width="14.7109375" style="58" customWidth="1"/>
    <col min="33" max="33" width="13.57421875" style="58" customWidth="1"/>
    <col min="34" max="34" width="14.28125" style="58" customWidth="1"/>
    <col min="35" max="35" width="13.421875" style="58" customWidth="1"/>
    <col min="36" max="37" width="9.140625" style="58" hidden="1" customWidth="1"/>
    <col min="38" max="38" width="18.8515625" style="58" customWidth="1"/>
    <col min="39" max="51" width="9.140625" style="58" hidden="1" customWidth="1"/>
    <col min="52" max="52" width="10.28125" style="58" hidden="1" customWidth="1"/>
    <col min="53" max="53" width="20.28125" style="58" customWidth="1"/>
    <col min="54" max="54" width="18.8515625" style="58" hidden="1" customWidth="1"/>
    <col min="55" max="55" width="43.57421875" style="58" customWidth="1"/>
    <col min="56" max="238" width="9.140625" style="58" customWidth="1"/>
    <col min="239" max="243" width="9.140625" style="60" customWidth="1"/>
    <col min="244" max="16384" width="9.140625" style="58" customWidth="1"/>
  </cols>
  <sheetData>
    <row r="1" spans="1:243" s="1" customFormat="1" ht="25.5" customHeight="1">
      <c r="A1" s="119" t="str">
        <f>B2&amp;" BoQ"</f>
        <v>Item Rate BoQ</v>
      </c>
      <c r="B1" s="119"/>
      <c r="C1" s="119"/>
      <c r="D1" s="119"/>
      <c r="E1" s="119"/>
      <c r="F1" s="119"/>
      <c r="G1" s="119"/>
      <c r="H1" s="119"/>
      <c r="I1" s="119"/>
      <c r="J1" s="119"/>
      <c r="K1" s="119"/>
      <c r="L1" s="119"/>
      <c r="O1" s="2"/>
      <c r="P1" s="2"/>
      <c r="Q1" s="3"/>
      <c r="IE1" s="3"/>
      <c r="IF1" s="3"/>
      <c r="IG1" s="3"/>
      <c r="IH1" s="3"/>
      <c r="II1" s="3"/>
    </row>
    <row r="2" spans="1:17" s="1" customFormat="1" ht="25.5" customHeight="1" hidden="1">
      <c r="A2" s="4" t="s">
        <v>3</v>
      </c>
      <c r="B2" s="4" t="s">
        <v>4</v>
      </c>
      <c r="C2" s="64" t="s">
        <v>5</v>
      </c>
      <c r="D2" s="64"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120" t="s">
        <v>245</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IE4" s="7"/>
      <c r="IF4" s="7"/>
      <c r="IG4" s="7"/>
      <c r="IH4" s="7"/>
      <c r="II4" s="7"/>
    </row>
    <row r="5" spans="1:243" s="6" customFormat="1" ht="30.75" customHeight="1">
      <c r="A5" s="120" t="s">
        <v>246</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IE5" s="7"/>
      <c r="IF5" s="7"/>
      <c r="IG5" s="7"/>
      <c r="IH5" s="7"/>
      <c r="II5" s="7"/>
    </row>
    <row r="6" spans="1:243" s="6" customFormat="1" ht="30.75" customHeight="1">
      <c r="A6" s="120" t="s">
        <v>45</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IE6" s="7"/>
      <c r="IF6" s="7"/>
      <c r="IG6" s="7"/>
      <c r="IH6" s="7"/>
      <c r="II6" s="7"/>
    </row>
    <row r="7" spans="1:243" s="6" customFormat="1" ht="29.25" customHeight="1" hidden="1">
      <c r="A7" s="121" t="s">
        <v>10</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IE7" s="7"/>
      <c r="IF7" s="7"/>
      <c r="IG7" s="7"/>
      <c r="IH7" s="7"/>
      <c r="II7" s="7"/>
    </row>
    <row r="8" spans="1:243" s="9" customFormat="1" ht="61.5" customHeight="1">
      <c r="A8" s="8" t="s">
        <v>48</v>
      </c>
      <c r="B8" s="122"/>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4"/>
      <c r="IE8" s="10"/>
      <c r="IF8" s="10"/>
      <c r="IG8" s="10"/>
      <c r="IH8" s="10"/>
      <c r="II8" s="10"/>
    </row>
    <row r="9" spans="1:243" s="11" customFormat="1" ht="61.5" customHeight="1">
      <c r="A9" s="113" t="s">
        <v>11</v>
      </c>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5"/>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64.5" customHeight="1">
      <c r="A11" s="13" t="s">
        <v>0</v>
      </c>
      <c r="B11" s="13" t="s">
        <v>18</v>
      </c>
      <c r="C11" s="13" t="s">
        <v>1</v>
      </c>
      <c r="D11" s="13" t="s">
        <v>19</v>
      </c>
      <c r="E11" s="13" t="s">
        <v>20</v>
      </c>
      <c r="F11" s="13" t="s">
        <v>50</v>
      </c>
      <c r="G11" s="13"/>
      <c r="H11" s="13"/>
      <c r="I11" s="13" t="s">
        <v>21</v>
      </c>
      <c r="J11" s="13" t="s">
        <v>22</v>
      </c>
      <c r="K11" s="13" t="s">
        <v>23</v>
      </c>
      <c r="L11" s="13" t="s">
        <v>24</v>
      </c>
      <c r="M11" s="16" t="s">
        <v>49</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11" t="s">
        <v>240</v>
      </c>
      <c r="AG11" s="111" t="s">
        <v>241</v>
      </c>
      <c r="AH11" s="111" t="s">
        <v>242</v>
      </c>
      <c r="AI11" s="111" t="s">
        <v>243</v>
      </c>
      <c r="AJ11" s="13"/>
      <c r="AK11" s="13"/>
      <c r="AL11" s="13" t="s">
        <v>247</v>
      </c>
      <c r="AM11" s="13"/>
      <c r="AN11" s="13"/>
      <c r="AO11" s="13"/>
      <c r="AP11" s="13"/>
      <c r="AQ11" s="13"/>
      <c r="AR11" s="13"/>
      <c r="AS11" s="13"/>
      <c r="AT11" s="13"/>
      <c r="AU11" s="13"/>
      <c r="AV11" s="13"/>
      <c r="AW11" s="13"/>
      <c r="AX11" s="13"/>
      <c r="AY11" s="13"/>
      <c r="AZ11" s="13"/>
      <c r="BA11" s="17" t="s">
        <v>248</v>
      </c>
      <c r="BB11" s="17" t="s">
        <v>244</v>
      </c>
      <c r="BC11" s="17" t="s">
        <v>32</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3" customFormat="1" ht="18.75" customHeight="1">
      <c r="A13" s="19">
        <v>1</v>
      </c>
      <c r="B13" s="70" t="s">
        <v>63</v>
      </c>
      <c r="C13" s="20" t="s">
        <v>51</v>
      </c>
      <c r="D13" s="21"/>
      <c r="E13" s="22"/>
      <c r="F13" s="21"/>
      <c r="G13" s="23"/>
      <c r="H13" s="23"/>
      <c r="I13" s="21"/>
      <c r="J13" s="24"/>
      <c r="K13" s="25"/>
      <c r="L13" s="25"/>
      <c r="M13" s="26"/>
      <c r="N13" s="27"/>
      <c r="O13" s="27"/>
      <c r="P13" s="28"/>
      <c r="Q13" s="27"/>
      <c r="R13" s="27"/>
      <c r="S13" s="29"/>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0"/>
      <c r="BB13" s="31"/>
      <c r="BC13" s="32"/>
      <c r="IE13" s="34">
        <v>1</v>
      </c>
      <c r="IF13" s="34" t="s">
        <v>33</v>
      </c>
      <c r="IG13" s="34" t="s">
        <v>34</v>
      </c>
      <c r="IH13" s="34">
        <v>10</v>
      </c>
      <c r="II13" s="34" t="s">
        <v>35</v>
      </c>
    </row>
    <row r="14" spans="1:243" s="33" customFormat="1" ht="18.75" customHeight="1">
      <c r="A14" s="19">
        <v>1.01</v>
      </c>
      <c r="B14" s="112" t="s">
        <v>64</v>
      </c>
      <c r="C14" s="20" t="s">
        <v>52</v>
      </c>
      <c r="D14" s="68">
        <v>1</v>
      </c>
      <c r="E14" s="22" t="s">
        <v>36</v>
      </c>
      <c r="F14" s="69"/>
      <c r="G14" s="35"/>
      <c r="H14" s="23"/>
      <c r="I14" s="21" t="s">
        <v>37</v>
      </c>
      <c r="J14" s="24">
        <f>IF(I14="Less(-)",-1,1)</f>
        <v>1</v>
      </c>
      <c r="K14" s="25" t="s">
        <v>44</v>
      </c>
      <c r="L14" s="25" t="s">
        <v>7</v>
      </c>
      <c r="M14" s="67">
        <f>AL14</f>
        <v>0</v>
      </c>
      <c r="N14" s="36"/>
      <c r="O14" s="36"/>
      <c r="P14" s="37"/>
      <c r="Q14" s="36"/>
      <c r="R14" s="36"/>
      <c r="S14" s="38"/>
      <c r="T14" s="39"/>
      <c r="U14" s="39"/>
      <c r="V14" s="39"/>
      <c r="W14" s="39"/>
      <c r="X14" s="39"/>
      <c r="Y14" s="39"/>
      <c r="Z14" s="39"/>
      <c r="AA14" s="39"/>
      <c r="AB14" s="39"/>
      <c r="AC14" s="39"/>
      <c r="AD14" s="39"/>
      <c r="AE14" s="39"/>
      <c r="AF14" s="110">
        <f>'Active Components'!G39</f>
        <v>0</v>
      </c>
      <c r="AG14" s="110">
        <f>'Active Components'!I39</f>
        <v>0</v>
      </c>
      <c r="AH14" s="110">
        <f>'Active Components'!X39</f>
        <v>0</v>
      </c>
      <c r="AI14" s="110">
        <f>'Active Components'!Y39</f>
        <v>0</v>
      </c>
      <c r="AJ14" s="39"/>
      <c r="AK14" s="39"/>
      <c r="AL14" s="154">
        <f>AF14+AH14</f>
        <v>0</v>
      </c>
      <c r="AM14" s="39"/>
      <c r="AN14" s="39"/>
      <c r="AO14" s="39"/>
      <c r="AP14" s="39"/>
      <c r="AQ14" s="39"/>
      <c r="AR14" s="39"/>
      <c r="AS14" s="39"/>
      <c r="AT14" s="39"/>
      <c r="AU14" s="39"/>
      <c r="AV14" s="39"/>
      <c r="AW14" s="39"/>
      <c r="AX14" s="39"/>
      <c r="AY14" s="39"/>
      <c r="AZ14" s="39"/>
      <c r="BA14" s="65">
        <f>BB14</f>
        <v>0</v>
      </c>
      <c r="BB14" s="65">
        <f>AG14+AI14</f>
        <v>0</v>
      </c>
      <c r="BC14" s="32" t="str">
        <f>SpellNumber(L14,BB14)</f>
        <v>INR Zero Only</v>
      </c>
      <c r="IE14" s="34">
        <v>1.01</v>
      </c>
      <c r="IF14" s="34" t="s">
        <v>38</v>
      </c>
      <c r="IG14" s="34" t="s">
        <v>34</v>
      </c>
      <c r="IH14" s="34">
        <v>123.223</v>
      </c>
      <c r="II14" s="34" t="s">
        <v>36</v>
      </c>
    </row>
    <row r="15" spans="1:243" s="33" customFormat="1" ht="18.75" customHeight="1">
      <c r="A15" s="19">
        <v>1.02</v>
      </c>
      <c r="B15" s="112" t="s">
        <v>65</v>
      </c>
      <c r="C15" s="20" t="s">
        <v>53</v>
      </c>
      <c r="D15" s="68">
        <v>1</v>
      </c>
      <c r="E15" s="22" t="s">
        <v>36</v>
      </c>
      <c r="F15" s="69"/>
      <c r="G15" s="35"/>
      <c r="H15" s="35"/>
      <c r="I15" s="21" t="s">
        <v>37</v>
      </c>
      <c r="J15" s="24">
        <f>IF(I15="Less(-)",-1,1)</f>
        <v>1</v>
      </c>
      <c r="K15" s="25" t="s">
        <v>44</v>
      </c>
      <c r="L15" s="25" t="s">
        <v>7</v>
      </c>
      <c r="M15" s="67">
        <f>AL15</f>
        <v>0</v>
      </c>
      <c r="N15" s="36"/>
      <c r="O15" s="36"/>
      <c r="P15" s="37"/>
      <c r="Q15" s="36"/>
      <c r="R15" s="36"/>
      <c r="S15" s="38"/>
      <c r="T15" s="39"/>
      <c r="U15" s="39"/>
      <c r="V15" s="39"/>
      <c r="W15" s="39"/>
      <c r="X15" s="39"/>
      <c r="Y15" s="39"/>
      <c r="Z15" s="39"/>
      <c r="AA15" s="39"/>
      <c r="AB15" s="39"/>
      <c r="AC15" s="39"/>
      <c r="AD15" s="39"/>
      <c r="AE15" s="39"/>
      <c r="AF15" s="110">
        <f>'Active Components'!G63</f>
        <v>0</v>
      </c>
      <c r="AG15" s="110">
        <f>'Active Components'!I63</f>
        <v>0</v>
      </c>
      <c r="AH15" s="110">
        <f>'Active Components'!X63</f>
        <v>0</v>
      </c>
      <c r="AI15" s="110">
        <f>'Active Components'!Y63</f>
        <v>0</v>
      </c>
      <c r="AJ15" s="39"/>
      <c r="AK15" s="39"/>
      <c r="AL15" s="154">
        <f>AF15+AH15</f>
        <v>0</v>
      </c>
      <c r="AM15" s="39"/>
      <c r="AN15" s="39"/>
      <c r="AO15" s="39"/>
      <c r="AP15" s="39"/>
      <c r="AQ15" s="39"/>
      <c r="AR15" s="39"/>
      <c r="AS15" s="39"/>
      <c r="AT15" s="39"/>
      <c r="AU15" s="39"/>
      <c r="AV15" s="39"/>
      <c r="AW15" s="39"/>
      <c r="AX15" s="39"/>
      <c r="AY15" s="39"/>
      <c r="AZ15" s="39"/>
      <c r="BA15" s="65">
        <f>BB15</f>
        <v>0</v>
      </c>
      <c r="BB15" s="65">
        <f>AG15+AI15</f>
        <v>0</v>
      </c>
      <c r="BC15" s="32" t="str">
        <f>SpellNumber(L15,BB15)</f>
        <v>INR Zero Only</v>
      </c>
      <c r="IE15" s="34">
        <v>1.02</v>
      </c>
      <c r="IF15" s="34" t="s">
        <v>39</v>
      </c>
      <c r="IG15" s="34" t="s">
        <v>40</v>
      </c>
      <c r="IH15" s="34">
        <v>213</v>
      </c>
      <c r="II15" s="34" t="s">
        <v>36</v>
      </c>
    </row>
    <row r="16" spans="1:243" s="33" customFormat="1" ht="18.75" customHeight="1">
      <c r="A16" s="19">
        <v>2</v>
      </c>
      <c r="B16" s="70" t="s">
        <v>66</v>
      </c>
      <c r="C16" s="20" t="s">
        <v>54</v>
      </c>
      <c r="D16" s="21"/>
      <c r="E16" s="22"/>
      <c r="F16" s="21"/>
      <c r="G16" s="23"/>
      <c r="H16" s="23"/>
      <c r="I16" s="21"/>
      <c r="J16" s="24"/>
      <c r="K16" s="25"/>
      <c r="L16" s="25"/>
      <c r="M16" s="26"/>
      <c r="N16" s="27"/>
      <c r="O16" s="27"/>
      <c r="P16" s="28"/>
      <c r="Q16" s="27"/>
      <c r="R16" s="27"/>
      <c r="S16" s="29"/>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30"/>
      <c r="BB16" s="31"/>
      <c r="BC16" s="32"/>
      <c r="IE16" s="34">
        <v>1</v>
      </c>
      <c r="IF16" s="34" t="s">
        <v>33</v>
      </c>
      <c r="IG16" s="34" t="s">
        <v>34</v>
      </c>
      <c r="IH16" s="34">
        <v>10</v>
      </c>
      <c r="II16" s="34" t="s">
        <v>35</v>
      </c>
    </row>
    <row r="17" spans="1:243" s="33" customFormat="1" ht="18.75" customHeight="1">
      <c r="A17" s="19">
        <v>2.01</v>
      </c>
      <c r="B17" s="112" t="s">
        <v>64</v>
      </c>
      <c r="C17" s="20" t="s">
        <v>55</v>
      </c>
      <c r="D17" s="68">
        <v>1</v>
      </c>
      <c r="E17" s="22" t="s">
        <v>36</v>
      </c>
      <c r="F17" s="69"/>
      <c r="G17" s="35"/>
      <c r="H17" s="23"/>
      <c r="I17" s="21" t="s">
        <v>37</v>
      </c>
      <c r="J17" s="24">
        <f>IF(I17="Less(-)",-1,1)</f>
        <v>1</v>
      </c>
      <c r="K17" s="25" t="s">
        <v>44</v>
      </c>
      <c r="L17" s="25" t="s">
        <v>7</v>
      </c>
      <c r="M17" s="67">
        <f>AL17</f>
        <v>0</v>
      </c>
      <c r="N17" s="36"/>
      <c r="O17" s="36"/>
      <c r="P17" s="37"/>
      <c r="Q17" s="36"/>
      <c r="R17" s="36"/>
      <c r="S17" s="38"/>
      <c r="T17" s="39"/>
      <c r="U17" s="39"/>
      <c r="V17" s="39"/>
      <c r="W17" s="39"/>
      <c r="X17" s="39"/>
      <c r="Y17" s="39"/>
      <c r="Z17" s="39"/>
      <c r="AA17" s="39"/>
      <c r="AB17" s="39"/>
      <c r="AC17" s="39"/>
      <c r="AD17" s="39"/>
      <c r="AE17" s="39"/>
      <c r="AF17" s="110">
        <f>'Passive Components'!G33</f>
        <v>0</v>
      </c>
      <c r="AG17" s="110">
        <f>'Passive Components'!I33</f>
        <v>0</v>
      </c>
      <c r="AH17" s="110">
        <f>'Passive Components'!X33</f>
        <v>0</v>
      </c>
      <c r="AI17" s="110">
        <f>'Passive Components'!Y33</f>
        <v>0</v>
      </c>
      <c r="AJ17" s="39"/>
      <c r="AK17" s="39"/>
      <c r="AL17" s="154">
        <f>AF17+AH17</f>
        <v>0</v>
      </c>
      <c r="AM17" s="39"/>
      <c r="AN17" s="39"/>
      <c r="AO17" s="39"/>
      <c r="AP17" s="39"/>
      <c r="AQ17" s="39"/>
      <c r="AR17" s="39"/>
      <c r="AS17" s="39"/>
      <c r="AT17" s="39"/>
      <c r="AU17" s="39"/>
      <c r="AV17" s="39"/>
      <c r="AW17" s="39"/>
      <c r="AX17" s="39"/>
      <c r="AY17" s="39"/>
      <c r="AZ17" s="39"/>
      <c r="BA17" s="65">
        <f>BB17</f>
        <v>0</v>
      </c>
      <c r="BB17" s="65">
        <f>AG17+AI17</f>
        <v>0</v>
      </c>
      <c r="BC17" s="32" t="str">
        <f>SpellNumber(L17,BB17)</f>
        <v>INR Zero Only</v>
      </c>
      <c r="IE17" s="34">
        <v>1.01</v>
      </c>
      <c r="IF17" s="34" t="s">
        <v>38</v>
      </c>
      <c r="IG17" s="34" t="s">
        <v>34</v>
      </c>
      <c r="IH17" s="34">
        <v>123.223</v>
      </c>
      <c r="II17" s="34" t="s">
        <v>36</v>
      </c>
    </row>
    <row r="18" spans="1:243" s="33" customFormat="1" ht="18.75" customHeight="1">
      <c r="A18" s="19">
        <v>2.02</v>
      </c>
      <c r="B18" s="112" t="s">
        <v>65</v>
      </c>
      <c r="C18" s="20" t="s">
        <v>56</v>
      </c>
      <c r="D18" s="68">
        <v>1</v>
      </c>
      <c r="E18" s="22" t="s">
        <v>36</v>
      </c>
      <c r="F18" s="69"/>
      <c r="G18" s="35"/>
      <c r="H18" s="35"/>
      <c r="I18" s="21" t="s">
        <v>37</v>
      </c>
      <c r="J18" s="24">
        <f>IF(I18="Less(-)",-1,1)</f>
        <v>1</v>
      </c>
      <c r="K18" s="25" t="s">
        <v>44</v>
      </c>
      <c r="L18" s="25" t="s">
        <v>7</v>
      </c>
      <c r="M18" s="67">
        <f>AL18</f>
        <v>0</v>
      </c>
      <c r="N18" s="36"/>
      <c r="O18" s="36"/>
      <c r="P18" s="37"/>
      <c r="Q18" s="36"/>
      <c r="R18" s="36"/>
      <c r="S18" s="38"/>
      <c r="T18" s="39"/>
      <c r="U18" s="39"/>
      <c r="V18" s="39"/>
      <c r="W18" s="39"/>
      <c r="X18" s="39"/>
      <c r="Y18" s="39"/>
      <c r="Z18" s="39"/>
      <c r="AA18" s="39"/>
      <c r="AB18" s="39"/>
      <c r="AC18" s="39"/>
      <c r="AD18" s="39"/>
      <c r="AE18" s="39"/>
      <c r="AF18" s="110">
        <f>'Passive Components'!G56</f>
        <v>0</v>
      </c>
      <c r="AG18" s="110">
        <f>'Passive Components'!I56</f>
        <v>0</v>
      </c>
      <c r="AH18" s="110">
        <f>'Passive Components'!X56</f>
        <v>0</v>
      </c>
      <c r="AI18" s="110">
        <f>'Passive Components'!Y56</f>
        <v>0</v>
      </c>
      <c r="AJ18" s="39"/>
      <c r="AK18" s="39"/>
      <c r="AL18" s="154">
        <f>AF18+AH18</f>
        <v>0</v>
      </c>
      <c r="AM18" s="39"/>
      <c r="AN18" s="39"/>
      <c r="AO18" s="39"/>
      <c r="AP18" s="39"/>
      <c r="AQ18" s="39"/>
      <c r="AR18" s="39"/>
      <c r="AS18" s="39"/>
      <c r="AT18" s="39"/>
      <c r="AU18" s="39"/>
      <c r="AV18" s="39"/>
      <c r="AW18" s="39"/>
      <c r="AX18" s="39"/>
      <c r="AY18" s="39"/>
      <c r="AZ18" s="39"/>
      <c r="BA18" s="65">
        <f>BB18</f>
        <v>0</v>
      </c>
      <c r="BB18" s="65">
        <f>AG18+AI18</f>
        <v>0</v>
      </c>
      <c r="BC18" s="32" t="str">
        <f>SpellNumber(L18,BB18)</f>
        <v>INR Zero Only</v>
      </c>
      <c r="IE18" s="34">
        <v>1.02</v>
      </c>
      <c r="IF18" s="34" t="s">
        <v>39</v>
      </c>
      <c r="IG18" s="34" t="s">
        <v>40</v>
      </c>
      <c r="IH18" s="34">
        <v>213</v>
      </c>
      <c r="II18" s="34" t="s">
        <v>36</v>
      </c>
    </row>
    <row r="19" spans="1:243" s="33" customFormat="1" ht="18.75" customHeight="1">
      <c r="A19" s="19">
        <v>3</v>
      </c>
      <c r="B19" s="70" t="s">
        <v>67</v>
      </c>
      <c r="C19" s="20" t="s">
        <v>57</v>
      </c>
      <c r="D19" s="21"/>
      <c r="E19" s="22"/>
      <c r="F19" s="21"/>
      <c r="G19" s="23"/>
      <c r="H19" s="23"/>
      <c r="I19" s="21"/>
      <c r="J19" s="24"/>
      <c r="K19" s="25"/>
      <c r="L19" s="25"/>
      <c r="M19" s="26"/>
      <c r="N19" s="27"/>
      <c r="O19" s="27"/>
      <c r="P19" s="28"/>
      <c r="Q19" s="27"/>
      <c r="R19" s="27"/>
      <c r="S19" s="29"/>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30"/>
      <c r="BB19" s="31"/>
      <c r="BC19" s="32"/>
      <c r="IE19" s="34">
        <v>1</v>
      </c>
      <c r="IF19" s="34" t="s">
        <v>33</v>
      </c>
      <c r="IG19" s="34" t="s">
        <v>34</v>
      </c>
      <c r="IH19" s="34">
        <v>10</v>
      </c>
      <c r="II19" s="34" t="s">
        <v>35</v>
      </c>
    </row>
    <row r="20" spans="1:243" s="33" customFormat="1" ht="18.75" customHeight="1">
      <c r="A20" s="19">
        <v>3.01</v>
      </c>
      <c r="B20" s="112" t="s">
        <v>64</v>
      </c>
      <c r="C20" s="20" t="s">
        <v>58</v>
      </c>
      <c r="D20" s="68">
        <v>1</v>
      </c>
      <c r="E20" s="22" t="s">
        <v>36</v>
      </c>
      <c r="F20" s="69"/>
      <c r="G20" s="35"/>
      <c r="H20" s="23"/>
      <c r="I20" s="21" t="s">
        <v>37</v>
      </c>
      <c r="J20" s="24">
        <f>IF(I20="Less(-)",-1,1)</f>
        <v>1</v>
      </c>
      <c r="K20" s="25" t="s">
        <v>44</v>
      </c>
      <c r="L20" s="25" t="s">
        <v>7</v>
      </c>
      <c r="M20" s="67">
        <f>AL20</f>
        <v>0</v>
      </c>
      <c r="N20" s="36"/>
      <c r="O20" s="36"/>
      <c r="P20" s="37"/>
      <c r="Q20" s="36"/>
      <c r="R20" s="36"/>
      <c r="S20" s="38"/>
      <c r="T20" s="39"/>
      <c r="U20" s="39"/>
      <c r="V20" s="39"/>
      <c r="W20" s="39"/>
      <c r="X20" s="39"/>
      <c r="Y20" s="39"/>
      <c r="Z20" s="39"/>
      <c r="AA20" s="39"/>
      <c r="AB20" s="39"/>
      <c r="AC20" s="39"/>
      <c r="AD20" s="39"/>
      <c r="AE20" s="39"/>
      <c r="AF20" s="110">
        <f>'Security Components'!G16</f>
        <v>0</v>
      </c>
      <c r="AG20" s="110">
        <f>'Security Components'!I16</f>
        <v>0</v>
      </c>
      <c r="AH20" s="110">
        <f>'Security Components'!X16</f>
        <v>0</v>
      </c>
      <c r="AI20" s="110">
        <f>'Security Components'!Y16</f>
        <v>0</v>
      </c>
      <c r="AJ20" s="39"/>
      <c r="AK20" s="39"/>
      <c r="AL20" s="154">
        <f>AF20+AH20</f>
        <v>0</v>
      </c>
      <c r="AM20" s="39"/>
      <c r="AN20" s="39"/>
      <c r="AO20" s="39"/>
      <c r="AP20" s="39"/>
      <c r="AQ20" s="39"/>
      <c r="AR20" s="39"/>
      <c r="AS20" s="39"/>
      <c r="AT20" s="39"/>
      <c r="AU20" s="39"/>
      <c r="AV20" s="39"/>
      <c r="AW20" s="39"/>
      <c r="AX20" s="39"/>
      <c r="AY20" s="39"/>
      <c r="AZ20" s="39"/>
      <c r="BA20" s="65">
        <f>BB20</f>
        <v>0</v>
      </c>
      <c r="BB20" s="65">
        <f>AG20+AI20</f>
        <v>0</v>
      </c>
      <c r="BC20" s="32" t="str">
        <f>SpellNumber(L20,BB20)</f>
        <v>INR Zero Only</v>
      </c>
      <c r="IE20" s="34">
        <v>1.01</v>
      </c>
      <c r="IF20" s="34" t="s">
        <v>38</v>
      </c>
      <c r="IG20" s="34" t="s">
        <v>34</v>
      </c>
      <c r="IH20" s="34">
        <v>123.223</v>
      </c>
      <c r="II20" s="34" t="s">
        <v>36</v>
      </c>
    </row>
    <row r="21" spans="1:243" s="33" customFormat="1" ht="18.75" customHeight="1">
      <c r="A21" s="19">
        <v>3.02</v>
      </c>
      <c r="B21" s="112" t="s">
        <v>65</v>
      </c>
      <c r="C21" s="20" t="s">
        <v>59</v>
      </c>
      <c r="D21" s="68">
        <v>1</v>
      </c>
      <c r="E21" s="22" t="s">
        <v>36</v>
      </c>
      <c r="F21" s="69"/>
      <c r="G21" s="35"/>
      <c r="H21" s="35"/>
      <c r="I21" s="21" t="s">
        <v>37</v>
      </c>
      <c r="J21" s="24">
        <f>IF(I21="Less(-)",-1,1)</f>
        <v>1</v>
      </c>
      <c r="K21" s="25" t="s">
        <v>44</v>
      </c>
      <c r="L21" s="25" t="s">
        <v>7</v>
      </c>
      <c r="M21" s="67">
        <f>AL21</f>
        <v>0</v>
      </c>
      <c r="N21" s="36"/>
      <c r="O21" s="36"/>
      <c r="P21" s="37"/>
      <c r="Q21" s="36"/>
      <c r="R21" s="36"/>
      <c r="S21" s="38"/>
      <c r="T21" s="39"/>
      <c r="U21" s="39"/>
      <c r="V21" s="39"/>
      <c r="W21" s="39"/>
      <c r="X21" s="39"/>
      <c r="Y21" s="39"/>
      <c r="Z21" s="39"/>
      <c r="AA21" s="39"/>
      <c r="AB21" s="39"/>
      <c r="AC21" s="39"/>
      <c r="AD21" s="39"/>
      <c r="AE21" s="39"/>
      <c r="AF21" s="110">
        <f>'Security Components'!G23</f>
        <v>0</v>
      </c>
      <c r="AG21" s="110">
        <f>'Security Components'!I23</f>
        <v>0</v>
      </c>
      <c r="AH21" s="110">
        <f>'Security Components'!X23</f>
        <v>0</v>
      </c>
      <c r="AI21" s="110">
        <f>'Security Components'!Y23</f>
        <v>0</v>
      </c>
      <c r="AJ21" s="39"/>
      <c r="AK21" s="39"/>
      <c r="AL21" s="154">
        <f>AF21+AH21</f>
        <v>0</v>
      </c>
      <c r="AM21" s="39"/>
      <c r="AN21" s="39"/>
      <c r="AO21" s="39"/>
      <c r="AP21" s="39"/>
      <c r="AQ21" s="39"/>
      <c r="AR21" s="39"/>
      <c r="AS21" s="39"/>
      <c r="AT21" s="39"/>
      <c r="AU21" s="39"/>
      <c r="AV21" s="39"/>
      <c r="AW21" s="39"/>
      <c r="AX21" s="39"/>
      <c r="AY21" s="39"/>
      <c r="AZ21" s="39"/>
      <c r="BA21" s="65">
        <f>BB21</f>
        <v>0</v>
      </c>
      <c r="BB21" s="65">
        <f>AG21+AI21</f>
        <v>0</v>
      </c>
      <c r="BC21" s="32" t="str">
        <f>SpellNumber(L21,BB21)</f>
        <v>INR Zero Only</v>
      </c>
      <c r="IE21" s="34">
        <v>1.02</v>
      </c>
      <c r="IF21" s="34" t="s">
        <v>39</v>
      </c>
      <c r="IG21" s="34" t="s">
        <v>40</v>
      </c>
      <c r="IH21" s="34">
        <v>213</v>
      </c>
      <c r="II21" s="34" t="s">
        <v>36</v>
      </c>
    </row>
    <row r="22" spans="1:243" s="33" customFormat="1" ht="18.75" customHeight="1">
      <c r="A22" s="19">
        <v>4</v>
      </c>
      <c r="B22" s="70" t="s">
        <v>68</v>
      </c>
      <c r="C22" s="20" t="s">
        <v>60</v>
      </c>
      <c r="D22" s="21"/>
      <c r="E22" s="22"/>
      <c r="F22" s="21"/>
      <c r="G22" s="23"/>
      <c r="H22" s="23"/>
      <c r="I22" s="21"/>
      <c r="J22" s="24"/>
      <c r="K22" s="25"/>
      <c r="L22" s="25"/>
      <c r="M22" s="26"/>
      <c r="N22" s="27"/>
      <c r="O22" s="27"/>
      <c r="P22" s="28"/>
      <c r="Q22" s="27"/>
      <c r="R22" s="27"/>
      <c r="S22" s="29"/>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30"/>
      <c r="BB22" s="31"/>
      <c r="BC22" s="32"/>
      <c r="IE22" s="34">
        <v>1</v>
      </c>
      <c r="IF22" s="34" t="s">
        <v>33</v>
      </c>
      <c r="IG22" s="34" t="s">
        <v>34</v>
      </c>
      <c r="IH22" s="34">
        <v>10</v>
      </c>
      <c r="II22" s="34" t="s">
        <v>35</v>
      </c>
    </row>
    <row r="23" spans="1:243" s="33" customFormat="1" ht="18.75" customHeight="1">
      <c r="A23" s="19">
        <v>4.01</v>
      </c>
      <c r="B23" s="112" t="s">
        <v>64</v>
      </c>
      <c r="C23" s="20" t="s">
        <v>61</v>
      </c>
      <c r="D23" s="68">
        <v>1</v>
      </c>
      <c r="E23" s="22" t="s">
        <v>36</v>
      </c>
      <c r="F23" s="69"/>
      <c r="G23" s="35"/>
      <c r="H23" s="23"/>
      <c r="I23" s="21" t="s">
        <v>37</v>
      </c>
      <c r="J23" s="24">
        <f>IF(I23="Less(-)",-1,1)</f>
        <v>1</v>
      </c>
      <c r="K23" s="25" t="s">
        <v>44</v>
      </c>
      <c r="L23" s="25" t="s">
        <v>7</v>
      </c>
      <c r="M23" s="67">
        <f>AL23</f>
        <v>0</v>
      </c>
      <c r="N23" s="36"/>
      <c r="O23" s="36"/>
      <c r="P23" s="37"/>
      <c r="Q23" s="36"/>
      <c r="R23" s="36"/>
      <c r="S23" s="38"/>
      <c r="T23" s="39"/>
      <c r="U23" s="39"/>
      <c r="V23" s="39"/>
      <c r="W23" s="39"/>
      <c r="X23" s="39"/>
      <c r="Y23" s="39"/>
      <c r="Z23" s="39"/>
      <c r="AA23" s="39"/>
      <c r="AB23" s="39"/>
      <c r="AC23" s="39"/>
      <c r="AD23" s="39"/>
      <c r="AE23" s="39"/>
      <c r="AF23" s="110">
        <f>'UPS &amp; Electrical Components'!G21</f>
        <v>0</v>
      </c>
      <c r="AG23" s="110">
        <f>'UPS &amp; Electrical Components'!I21</f>
        <v>0</v>
      </c>
      <c r="AH23" s="110">
        <f>'UPS &amp; Electrical Components'!X21</f>
        <v>0</v>
      </c>
      <c r="AI23" s="110">
        <f>'UPS &amp; Electrical Components'!Y21</f>
        <v>0</v>
      </c>
      <c r="AJ23" s="39"/>
      <c r="AK23" s="39"/>
      <c r="AL23" s="154">
        <f>AF23+AH23</f>
        <v>0</v>
      </c>
      <c r="AM23" s="39"/>
      <c r="AN23" s="39"/>
      <c r="AO23" s="39"/>
      <c r="AP23" s="39"/>
      <c r="AQ23" s="39"/>
      <c r="AR23" s="39"/>
      <c r="AS23" s="39"/>
      <c r="AT23" s="39"/>
      <c r="AU23" s="39"/>
      <c r="AV23" s="39"/>
      <c r="AW23" s="39"/>
      <c r="AX23" s="39"/>
      <c r="AY23" s="39"/>
      <c r="AZ23" s="39"/>
      <c r="BA23" s="65">
        <f>BB23</f>
        <v>0</v>
      </c>
      <c r="BB23" s="65">
        <f>AG23+AI23</f>
        <v>0</v>
      </c>
      <c r="BC23" s="32" t="str">
        <f>SpellNumber(L23,BB23)</f>
        <v>INR Zero Only</v>
      </c>
      <c r="IE23" s="34">
        <v>1.01</v>
      </c>
      <c r="IF23" s="34" t="s">
        <v>38</v>
      </c>
      <c r="IG23" s="34" t="s">
        <v>34</v>
      </c>
      <c r="IH23" s="34">
        <v>123.223</v>
      </c>
      <c r="II23" s="34" t="s">
        <v>36</v>
      </c>
    </row>
    <row r="24" spans="1:243" s="33" customFormat="1" ht="18.75" customHeight="1">
      <c r="A24" s="19">
        <v>4.02</v>
      </c>
      <c r="B24" s="112" t="s">
        <v>65</v>
      </c>
      <c r="C24" s="20" t="s">
        <v>62</v>
      </c>
      <c r="D24" s="68">
        <v>1</v>
      </c>
      <c r="E24" s="22" t="s">
        <v>36</v>
      </c>
      <c r="F24" s="69"/>
      <c r="G24" s="35"/>
      <c r="H24" s="35"/>
      <c r="I24" s="21" t="s">
        <v>37</v>
      </c>
      <c r="J24" s="24">
        <f>IF(I24="Less(-)",-1,1)</f>
        <v>1</v>
      </c>
      <c r="K24" s="25" t="s">
        <v>44</v>
      </c>
      <c r="L24" s="25" t="s">
        <v>7</v>
      </c>
      <c r="M24" s="67">
        <f>AL24</f>
        <v>0</v>
      </c>
      <c r="N24" s="36"/>
      <c r="O24" s="36"/>
      <c r="P24" s="37"/>
      <c r="Q24" s="36"/>
      <c r="R24" s="36"/>
      <c r="S24" s="38"/>
      <c r="T24" s="39"/>
      <c r="U24" s="39"/>
      <c r="V24" s="39"/>
      <c r="W24" s="39"/>
      <c r="X24" s="39"/>
      <c r="Y24" s="39"/>
      <c r="Z24" s="39"/>
      <c r="AA24" s="39"/>
      <c r="AB24" s="39"/>
      <c r="AC24" s="39"/>
      <c r="AD24" s="39"/>
      <c r="AE24" s="39"/>
      <c r="AF24" s="110">
        <f>'UPS &amp; Electrical Components'!G29</f>
        <v>0</v>
      </c>
      <c r="AG24" s="110">
        <f>'UPS &amp; Electrical Components'!I29</f>
        <v>0</v>
      </c>
      <c r="AH24" s="110">
        <f>'UPS &amp; Electrical Components'!X29</f>
        <v>0</v>
      </c>
      <c r="AI24" s="110">
        <f>'UPS &amp; Electrical Components'!Y29</f>
        <v>0</v>
      </c>
      <c r="AJ24" s="39"/>
      <c r="AK24" s="39"/>
      <c r="AL24" s="154">
        <f>AF24+AH24</f>
        <v>0</v>
      </c>
      <c r="AM24" s="39"/>
      <c r="AN24" s="39"/>
      <c r="AO24" s="39"/>
      <c r="AP24" s="39"/>
      <c r="AQ24" s="39"/>
      <c r="AR24" s="39"/>
      <c r="AS24" s="39"/>
      <c r="AT24" s="39"/>
      <c r="AU24" s="39"/>
      <c r="AV24" s="39"/>
      <c r="AW24" s="39"/>
      <c r="AX24" s="39"/>
      <c r="AY24" s="39"/>
      <c r="AZ24" s="39"/>
      <c r="BA24" s="65">
        <f>BB24</f>
        <v>0</v>
      </c>
      <c r="BB24" s="65">
        <f>AG24+AI24</f>
        <v>0</v>
      </c>
      <c r="BC24" s="32" t="str">
        <f>SpellNumber(L24,BB24)</f>
        <v>INR Zero Only</v>
      </c>
      <c r="IE24" s="34">
        <v>1.02</v>
      </c>
      <c r="IF24" s="34" t="s">
        <v>39</v>
      </c>
      <c r="IG24" s="34" t="s">
        <v>40</v>
      </c>
      <c r="IH24" s="34">
        <v>213</v>
      </c>
      <c r="II24" s="34" t="s">
        <v>36</v>
      </c>
    </row>
    <row r="25" spans="1:243" s="33" customFormat="1" ht="18.75" customHeight="1">
      <c r="A25" s="19">
        <v>5</v>
      </c>
      <c r="B25" s="70" t="s">
        <v>69</v>
      </c>
      <c r="C25" s="20" t="s">
        <v>73</v>
      </c>
      <c r="D25" s="21"/>
      <c r="E25" s="22"/>
      <c r="F25" s="21"/>
      <c r="G25" s="23"/>
      <c r="H25" s="23"/>
      <c r="I25" s="21"/>
      <c r="J25" s="24"/>
      <c r="K25" s="25"/>
      <c r="L25" s="25"/>
      <c r="M25" s="26"/>
      <c r="N25" s="27"/>
      <c r="O25" s="27"/>
      <c r="P25" s="28"/>
      <c r="Q25" s="27"/>
      <c r="R25" s="27"/>
      <c r="S25" s="29"/>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30"/>
      <c r="BB25" s="31"/>
      <c r="BC25" s="32"/>
      <c r="IE25" s="34">
        <v>1</v>
      </c>
      <c r="IF25" s="34" t="s">
        <v>33</v>
      </c>
      <c r="IG25" s="34" t="s">
        <v>34</v>
      </c>
      <c r="IH25" s="34">
        <v>10</v>
      </c>
      <c r="II25" s="34" t="s">
        <v>35</v>
      </c>
    </row>
    <row r="26" spans="1:243" s="33" customFormat="1" ht="18.75" customHeight="1">
      <c r="A26" s="19">
        <v>5.01</v>
      </c>
      <c r="B26" s="112" t="s">
        <v>64</v>
      </c>
      <c r="C26" s="20" t="s">
        <v>74</v>
      </c>
      <c r="D26" s="68">
        <v>1</v>
      </c>
      <c r="E26" s="22" t="s">
        <v>36</v>
      </c>
      <c r="F26" s="69"/>
      <c r="G26" s="35"/>
      <c r="H26" s="23"/>
      <c r="I26" s="21" t="s">
        <v>37</v>
      </c>
      <c r="J26" s="24">
        <f>IF(I26="Less(-)",-1,1)</f>
        <v>1</v>
      </c>
      <c r="K26" s="25" t="s">
        <v>44</v>
      </c>
      <c r="L26" s="25" t="s">
        <v>7</v>
      </c>
      <c r="M26" s="67">
        <f>AL26</f>
        <v>0</v>
      </c>
      <c r="N26" s="36"/>
      <c r="O26" s="36"/>
      <c r="P26" s="37"/>
      <c r="Q26" s="36"/>
      <c r="R26" s="36"/>
      <c r="S26" s="38"/>
      <c r="T26" s="39"/>
      <c r="U26" s="39"/>
      <c r="V26" s="39"/>
      <c r="W26" s="39"/>
      <c r="X26" s="39"/>
      <c r="Y26" s="39"/>
      <c r="Z26" s="39"/>
      <c r="AA26" s="39"/>
      <c r="AB26" s="39"/>
      <c r="AC26" s="39"/>
      <c r="AD26" s="39"/>
      <c r="AE26" s="39"/>
      <c r="AF26" s="110">
        <f>'Non-IT Components'!G15</f>
        <v>0</v>
      </c>
      <c r="AG26" s="110">
        <f>'Non-IT Components'!I15</f>
        <v>0</v>
      </c>
      <c r="AH26" s="110">
        <f>'Non-IT Components'!X15</f>
        <v>0</v>
      </c>
      <c r="AI26" s="110">
        <f>'Non-IT Components'!Y15</f>
        <v>0</v>
      </c>
      <c r="AJ26" s="39"/>
      <c r="AK26" s="39"/>
      <c r="AL26" s="154">
        <f aca="true" t="shared" si="0" ref="AL26:AL33">AF26+AH26</f>
        <v>0</v>
      </c>
      <c r="AM26" s="39"/>
      <c r="AN26" s="39"/>
      <c r="AO26" s="39"/>
      <c r="AP26" s="39"/>
      <c r="AQ26" s="39"/>
      <c r="AR26" s="39"/>
      <c r="AS26" s="39"/>
      <c r="AT26" s="39"/>
      <c r="AU26" s="39"/>
      <c r="AV26" s="39"/>
      <c r="AW26" s="39"/>
      <c r="AX26" s="39"/>
      <c r="AY26" s="39"/>
      <c r="AZ26" s="39"/>
      <c r="BA26" s="65">
        <f>BB26</f>
        <v>0</v>
      </c>
      <c r="BB26" s="65">
        <f aca="true" t="shared" si="1" ref="BA26:BB30">AG26+AI26</f>
        <v>0</v>
      </c>
      <c r="BC26" s="32" t="str">
        <f aca="true" t="shared" si="2" ref="BC26:BC33">SpellNumber(L26,BB26)</f>
        <v>INR Zero Only</v>
      </c>
      <c r="IE26" s="34">
        <v>1.01</v>
      </c>
      <c r="IF26" s="34" t="s">
        <v>38</v>
      </c>
      <c r="IG26" s="34" t="s">
        <v>34</v>
      </c>
      <c r="IH26" s="34">
        <v>123.223</v>
      </c>
      <c r="II26" s="34" t="s">
        <v>36</v>
      </c>
    </row>
    <row r="27" spans="1:243" s="33" customFormat="1" ht="18.75" customHeight="1">
      <c r="A27" s="19">
        <v>5.02</v>
      </c>
      <c r="B27" s="112" t="s">
        <v>65</v>
      </c>
      <c r="C27" s="20" t="s">
        <v>75</v>
      </c>
      <c r="D27" s="68">
        <v>1</v>
      </c>
      <c r="E27" s="22" t="s">
        <v>36</v>
      </c>
      <c r="F27" s="69"/>
      <c r="G27" s="35"/>
      <c r="H27" s="35"/>
      <c r="I27" s="21" t="s">
        <v>37</v>
      </c>
      <c r="J27" s="24">
        <f>IF(I27="Less(-)",-1,1)</f>
        <v>1</v>
      </c>
      <c r="K27" s="25" t="s">
        <v>44</v>
      </c>
      <c r="L27" s="25" t="s">
        <v>7</v>
      </c>
      <c r="M27" s="67">
        <f>AL27</f>
        <v>0</v>
      </c>
      <c r="N27" s="36"/>
      <c r="O27" s="36"/>
      <c r="P27" s="37"/>
      <c r="Q27" s="36"/>
      <c r="R27" s="36"/>
      <c r="S27" s="38"/>
      <c r="T27" s="39"/>
      <c r="U27" s="39"/>
      <c r="V27" s="39"/>
      <c r="W27" s="39"/>
      <c r="X27" s="39"/>
      <c r="Y27" s="39"/>
      <c r="Z27" s="39"/>
      <c r="AA27" s="39"/>
      <c r="AB27" s="39"/>
      <c r="AC27" s="39"/>
      <c r="AD27" s="39"/>
      <c r="AE27" s="39"/>
      <c r="AF27" s="110">
        <f>'Non-IT Components'!G23</f>
        <v>0</v>
      </c>
      <c r="AG27" s="110">
        <f>'Non-IT Components'!I21</f>
        <v>0</v>
      </c>
      <c r="AH27" s="110">
        <f>'Non-IT Components'!X23</f>
        <v>0</v>
      </c>
      <c r="AI27" s="110">
        <f>'Non-IT Components'!Y23</f>
        <v>0</v>
      </c>
      <c r="AJ27" s="39"/>
      <c r="AK27" s="39"/>
      <c r="AL27" s="154">
        <f t="shared" si="0"/>
        <v>0</v>
      </c>
      <c r="AM27" s="39"/>
      <c r="AN27" s="39"/>
      <c r="AO27" s="39"/>
      <c r="AP27" s="39"/>
      <c r="AQ27" s="39"/>
      <c r="AR27" s="39"/>
      <c r="AS27" s="39"/>
      <c r="AT27" s="39"/>
      <c r="AU27" s="39"/>
      <c r="AV27" s="39"/>
      <c r="AW27" s="39"/>
      <c r="AX27" s="39"/>
      <c r="AY27" s="39"/>
      <c r="AZ27" s="39"/>
      <c r="BA27" s="65">
        <f>BB27</f>
        <v>0</v>
      </c>
      <c r="BB27" s="65">
        <f t="shared" si="1"/>
        <v>0</v>
      </c>
      <c r="BC27" s="32" t="str">
        <f t="shared" si="2"/>
        <v>INR Zero Only</v>
      </c>
      <c r="IE27" s="34">
        <v>1.02</v>
      </c>
      <c r="IF27" s="34" t="s">
        <v>39</v>
      </c>
      <c r="IG27" s="34" t="s">
        <v>40</v>
      </c>
      <c r="IH27" s="34">
        <v>213</v>
      </c>
      <c r="II27" s="34" t="s">
        <v>36</v>
      </c>
    </row>
    <row r="28" spans="1:243" s="33" customFormat="1" ht="18.75" customHeight="1">
      <c r="A28" s="19">
        <v>6</v>
      </c>
      <c r="B28" s="70" t="s">
        <v>70</v>
      </c>
      <c r="C28" s="20" t="s">
        <v>76</v>
      </c>
      <c r="D28" s="68">
        <v>1</v>
      </c>
      <c r="E28" s="22" t="s">
        <v>36</v>
      </c>
      <c r="F28" s="69"/>
      <c r="G28" s="35"/>
      <c r="H28" s="23"/>
      <c r="I28" s="21" t="s">
        <v>37</v>
      </c>
      <c r="J28" s="24">
        <f>IF(I28="Less(-)",-1,1)</f>
        <v>1</v>
      </c>
      <c r="K28" s="25" t="s">
        <v>44</v>
      </c>
      <c r="L28" s="25" t="s">
        <v>7</v>
      </c>
      <c r="M28" s="67">
        <f>AL28</f>
        <v>0</v>
      </c>
      <c r="N28" s="36"/>
      <c r="O28" s="36"/>
      <c r="P28" s="37"/>
      <c r="Q28" s="36"/>
      <c r="R28" s="36"/>
      <c r="S28" s="38"/>
      <c r="T28" s="39"/>
      <c r="U28" s="39"/>
      <c r="V28" s="39"/>
      <c r="W28" s="39"/>
      <c r="X28" s="39"/>
      <c r="Y28" s="39"/>
      <c r="Z28" s="39"/>
      <c r="AA28" s="39"/>
      <c r="AB28" s="39"/>
      <c r="AC28" s="39"/>
      <c r="AD28" s="39"/>
      <c r="AE28" s="39"/>
      <c r="AF28" s="110">
        <f>'Ticketing Solution'!G14</f>
        <v>0</v>
      </c>
      <c r="AG28" s="110">
        <v>0</v>
      </c>
      <c r="AH28" s="110">
        <f>'Ticketing Solution'!X14</f>
        <v>0</v>
      </c>
      <c r="AI28" s="110">
        <f>'Ticketing Solution'!Y14</f>
        <v>0</v>
      </c>
      <c r="AJ28" s="39"/>
      <c r="AK28" s="39"/>
      <c r="AL28" s="154">
        <f t="shared" si="0"/>
        <v>0</v>
      </c>
      <c r="AM28" s="39"/>
      <c r="AN28" s="39"/>
      <c r="AO28" s="39"/>
      <c r="AP28" s="39"/>
      <c r="AQ28" s="39"/>
      <c r="AR28" s="39"/>
      <c r="AS28" s="39"/>
      <c r="AT28" s="39"/>
      <c r="AU28" s="39"/>
      <c r="AV28" s="39"/>
      <c r="AW28" s="39"/>
      <c r="AX28" s="39"/>
      <c r="AY28" s="39"/>
      <c r="AZ28" s="39"/>
      <c r="BA28" s="65">
        <f>BB28</f>
        <v>0</v>
      </c>
      <c r="BB28" s="65">
        <f t="shared" si="1"/>
        <v>0</v>
      </c>
      <c r="BC28" s="32" t="str">
        <f t="shared" si="2"/>
        <v>INR Zero Only</v>
      </c>
      <c r="IE28" s="34">
        <v>1.01</v>
      </c>
      <c r="IF28" s="34" t="s">
        <v>38</v>
      </c>
      <c r="IG28" s="34" t="s">
        <v>34</v>
      </c>
      <c r="IH28" s="34">
        <v>123.223</v>
      </c>
      <c r="II28" s="34" t="s">
        <v>36</v>
      </c>
    </row>
    <row r="29" spans="1:243" s="33" customFormat="1" ht="18.75" customHeight="1">
      <c r="A29" s="19">
        <v>7</v>
      </c>
      <c r="B29" s="71" t="s">
        <v>71</v>
      </c>
      <c r="C29" s="20" t="s">
        <v>77</v>
      </c>
      <c r="D29" s="68">
        <v>1</v>
      </c>
      <c r="E29" s="22" t="s">
        <v>36</v>
      </c>
      <c r="F29" s="69"/>
      <c r="G29" s="35"/>
      <c r="H29" s="23"/>
      <c r="I29" s="21" t="s">
        <v>37</v>
      </c>
      <c r="J29" s="24">
        <f>IF(I29="Less(-)",-1,1)</f>
        <v>1</v>
      </c>
      <c r="K29" s="25" t="s">
        <v>44</v>
      </c>
      <c r="L29" s="25" t="s">
        <v>7</v>
      </c>
      <c r="M29" s="67">
        <f>AL29</f>
        <v>0</v>
      </c>
      <c r="N29" s="27"/>
      <c r="O29" s="27"/>
      <c r="P29" s="28"/>
      <c r="Q29" s="27"/>
      <c r="R29" s="27"/>
      <c r="S29" s="29"/>
      <c r="T29" s="18"/>
      <c r="U29" s="18"/>
      <c r="V29" s="18"/>
      <c r="W29" s="18"/>
      <c r="X29" s="18"/>
      <c r="Y29" s="18"/>
      <c r="Z29" s="18"/>
      <c r="AA29" s="18"/>
      <c r="AB29" s="18"/>
      <c r="AC29" s="18"/>
      <c r="AD29" s="18"/>
      <c r="AE29" s="18"/>
      <c r="AF29" s="110">
        <f>MISC!G13</f>
        <v>0</v>
      </c>
      <c r="AG29" s="110">
        <f>MISC!I13</f>
        <v>0</v>
      </c>
      <c r="AH29" s="110">
        <v>0</v>
      </c>
      <c r="AI29" s="110">
        <v>0</v>
      </c>
      <c r="AJ29" s="18"/>
      <c r="AK29" s="18"/>
      <c r="AL29" s="154">
        <f t="shared" si="0"/>
        <v>0</v>
      </c>
      <c r="AM29" s="18"/>
      <c r="AN29" s="18"/>
      <c r="AO29" s="18"/>
      <c r="AP29" s="18"/>
      <c r="AQ29" s="18"/>
      <c r="AR29" s="18"/>
      <c r="AS29" s="18"/>
      <c r="AT29" s="18"/>
      <c r="AU29" s="18"/>
      <c r="AV29" s="18"/>
      <c r="AW29" s="18"/>
      <c r="AX29" s="18"/>
      <c r="AY29" s="18"/>
      <c r="AZ29" s="18"/>
      <c r="BA29" s="65">
        <f>BB29</f>
        <v>0</v>
      </c>
      <c r="BB29" s="65">
        <f t="shared" si="1"/>
        <v>0</v>
      </c>
      <c r="BC29" s="32" t="str">
        <f t="shared" si="2"/>
        <v>INR Zero Only</v>
      </c>
      <c r="IE29" s="34">
        <v>1</v>
      </c>
      <c r="IF29" s="34" t="s">
        <v>33</v>
      </c>
      <c r="IG29" s="34" t="s">
        <v>34</v>
      </c>
      <c r="IH29" s="34">
        <v>10</v>
      </c>
      <c r="II29" s="34" t="s">
        <v>35</v>
      </c>
    </row>
    <row r="30" spans="1:243" s="33" customFormat="1" ht="18.75" customHeight="1">
      <c r="A30" s="19">
        <v>8</v>
      </c>
      <c r="B30" s="70" t="s">
        <v>72</v>
      </c>
      <c r="C30" s="20" t="s">
        <v>78</v>
      </c>
      <c r="D30" s="68">
        <v>1</v>
      </c>
      <c r="E30" s="22" t="s">
        <v>36</v>
      </c>
      <c r="F30" s="69"/>
      <c r="G30" s="35"/>
      <c r="H30" s="23"/>
      <c r="I30" s="21" t="s">
        <v>37</v>
      </c>
      <c r="J30" s="24">
        <f>IF(I30="Less(-)",-1,1)</f>
        <v>1</v>
      </c>
      <c r="K30" s="25" t="s">
        <v>44</v>
      </c>
      <c r="L30" s="25" t="s">
        <v>7</v>
      </c>
      <c r="M30" s="67">
        <f>AL30</f>
        <v>0</v>
      </c>
      <c r="N30" s="36"/>
      <c r="O30" s="36"/>
      <c r="P30" s="37"/>
      <c r="Q30" s="36"/>
      <c r="R30" s="36"/>
      <c r="S30" s="38"/>
      <c r="T30" s="39"/>
      <c r="U30" s="39"/>
      <c r="V30" s="39"/>
      <c r="W30" s="39"/>
      <c r="X30" s="39"/>
      <c r="Y30" s="39"/>
      <c r="Z30" s="39"/>
      <c r="AA30" s="39"/>
      <c r="AB30" s="39"/>
      <c r="AC30" s="39"/>
      <c r="AD30" s="39"/>
      <c r="AE30" s="39"/>
      <c r="AF30" s="110">
        <f>MISC!G17</f>
        <v>0</v>
      </c>
      <c r="AG30" s="110">
        <f>MISC!I17</f>
        <v>0</v>
      </c>
      <c r="AH30" s="110">
        <v>0</v>
      </c>
      <c r="AI30" s="110">
        <v>0</v>
      </c>
      <c r="AJ30" s="39"/>
      <c r="AK30" s="39"/>
      <c r="AL30" s="154">
        <f t="shared" si="0"/>
        <v>0</v>
      </c>
      <c r="AM30" s="39"/>
      <c r="AN30" s="39"/>
      <c r="AO30" s="39"/>
      <c r="AP30" s="39"/>
      <c r="AQ30" s="39"/>
      <c r="AR30" s="39"/>
      <c r="AS30" s="39"/>
      <c r="AT30" s="39"/>
      <c r="AU30" s="39"/>
      <c r="AV30" s="39"/>
      <c r="AW30" s="39"/>
      <c r="AX30" s="39"/>
      <c r="AY30" s="39"/>
      <c r="AZ30" s="39"/>
      <c r="BA30" s="65">
        <f>BB30</f>
        <v>0</v>
      </c>
      <c r="BB30" s="65">
        <f t="shared" si="1"/>
        <v>0</v>
      </c>
      <c r="BC30" s="32" t="str">
        <f t="shared" si="2"/>
        <v>INR Zero Only</v>
      </c>
      <c r="IE30" s="34">
        <v>1.01</v>
      </c>
      <c r="IF30" s="34" t="s">
        <v>38</v>
      </c>
      <c r="IG30" s="34" t="s">
        <v>34</v>
      </c>
      <c r="IH30" s="34">
        <v>123.223</v>
      </c>
      <c r="II30" s="34" t="s">
        <v>36</v>
      </c>
    </row>
    <row r="31" spans="1:243" s="33" customFormat="1" ht="18.75" customHeight="1">
      <c r="A31" s="19">
        <v>9</v>
      </c>
      <c r="B31" s="70" t="s">
        <v>69</v>
      </c>
      <c r="C31" s="20" t="s">
        <v>79</v>
      </c>
      <c r="D31" s="21"/>
      <c r="E31" s="22"/>
      <c r="F31" s="21"/>
      <c r="G31" s="23"/>
      <c r="H31" s="23"/>
      <c r="I31" s="21"/>
      <c r="J31" s="24"/>
      <c r="K31" s="25"/>
      <c r="L31" s="25"/>
      <c r="M31" s="26"/>
      <c r="N31" s="27"/>
      <c r="O31" s="27"/>
      <c r="P31" s="28"/>
      <c r="Q31" s="27"/>
      <c r="R31" s="27"/>
      <c r="S31" s="29"/>
      <c r="T31" s="18"/>
      <c r="U31" s="18"/>
      <c r="V31" s="18"/>
      <c r="W31" s="18"/>
      <c r="X31" s="18"/>
      <c r="Y31" s="18"/>
      <c r="Z31" s="18"/>
      <c r="AA31" s="18"/>
      <c r="AB31" s="18"/>
      <c r="AC31" s="18"/>
      <c r="AD31" s="18"/>
      <c r="AE31" s="18"/>
      <c r="AF31" s="110"/>
      <c r="AG31" s="110"/>
      <c r="AH31" s="110"/>
      <c r="AI31" s="110"/>
      <c r="AJ31" s="39"/>
      <c r="AK31" s="39"/>
      <c r="AL31" s="39"/>
      <c r="AM31" s="39"/>
      <c r="AN31" s="39"/>
      <c r="AO31" s="39"/>
      <c r="AP31" s="39"/>
      <c r="AQ31" s="39"/>
      <c r="AR31" s="39"/>
      <c r="AS31" s="39"/>
      <c r="AT31" s="39"/>
      <c r="AU31" s="39"/>
      <c r="AV31" s="39"/>
      <c r="AW31" s="39"/>
      <c r="AX31" s="39"/>
      <c r="AY31" s="39"/>
      <c r="AZ31" s="39"/>
      <c r="BA31" s="65"/>
      <c r="BB31" s="65"/>
      <c r="BC31" s="32"/>
      <c r="IE31" s="34">
        <v>1</v>
      </c>
      <c r="IF31" s="34" t="s">
        <v>33</v>
      </c>
      <c r="IG31" s="34" t="s">
        <v>34</v>
      </c>
      <c r="IH31" s="34">
        <v>10</v>
      </c>
      <c r="II31" s="34" t="s">
        <v>35</v>
      </c>
    </row>
    <row r="32" spans="1:243" s="33" customFormat="1" ht="18.75" customHeight="1">
      <c r="A32" s="19">
        <v>9.01</v>
      </c>
      <c r="B32" s="112" t="s">
        <v>64</v>
      </c>
      <c r="C32" s="20" t="s">
        <v>80</v>
      </c>
      <c r="D32" s="68">
        <v>1</v>
      </c>
      <c r="E32" s="22" t="s">
        <v>36</v>
      </c>
      <c r="F32" s="69"/>
      <c r="G32" s="35"/>
      <c r="H32" s="23"/>
      <c r="I32" s="21" t="s">
        <v>37</v>
      </c>
      <c r="J32" s="24">
        <f>IF(I32="Less(-)",-1,1)</f>
        <v>1</v>
      </c>
      <c r="K32" s="25" t="s">
        <v>44</v>
      </c>
      <c r="L32" s="25" t="s">
        <v>7</v>
      </c>
      <c r="M32" s="67">
        <f>AL32</f>
        <v>0</v>
      </c>
      <c r="N32" s="36"/>
      <c r="O32" s="36"/>
      <c r="P32" s="37"/>
      <c r="Q32" s="36"/>
      <c r="R32" s="36"/>
      <c r="S32" s="38"/>
      <c r="T32" s="39"/>
      <c r="U32" s="39"/>
      <c r="V32" s="39"/>
      <c r="W32" s="39"/>
      <c r="X32" s="39"/>
      <c r="Y32" s="39"/>
      <c r="Z32" s="39"/>
      <c r="AA32" s="39"/>
      <c r="AB32" s="39"/>
      <c r="AC32" s="39"/>
      <c r="AD32" s="39"/>
      <c r="AE32" s="39"/>
      <c r="AF32" s="110">
        <v>0</v>
      </c>
      <c r="AG32" s="110">
        <v>0</v>
      </c>
      <c r="AH32" s="110">
        <f>'Onsite Support'!V13</f>
        <v>0</v>
      </c>
      <c r="AI32" s="110">
        <f>'Onsite Support'!W13</f>
        <v>0</v>
      </c>
      <c r="AJ32" s="39"/>
      <c r="AK32" s="39"/>
      <c r="AL32" s="154">
        <f t="shared" si="0"/>
        <v>0</v>
      </c>
      <c r="AM32" s="39"/>
      <c r="AN32" s="39"/>
      <c r="AO32" s="39"/>
      <c r="AP32" s="39"/>
      <c r="AQ32" s="39"/>
      <c r="AR32" s="39"/>
      <c r="AS32" s="39"/>
      <c r="AT32" s="39"/>
      <c r="AU32" s="39"/>
      <c r="AV32" s="39"/>
      <c r="AW32" s="39"/>
      <c r="AX32" s="39"/>
      <c r="AY32" s="39"/>
      <c r="AZ32" s="39"/>
      <c r="BA32" s="65">
        <f>BB32</f>
        <v>0</v>
      </c>
      <c r="BB32" s="65">
        <f>AG32+AI32</f>
        <v>0</v>
      </c>
      <c r="BC32" s="32" t="str">
        <f t="shared" si="2"/>
        <v>INR Zero Only</v>
      </c>
      <c r="IE32" s="34">
        <v>1.01</v>
      </c>
      <c r="IF32" s="34" t="s">
        <v>38</v>
      </c>
      <c r="IG32" s="34" t="s">
        <v>34</v>
      </c>
      <c r="IH32" s="34">
        <v>123.223</v>
      </c>
      <c r="II32" s="34" t="s">
        <v>36</v>
      </c>
    </row>
    <row r="33" spans="1:243" s="33" customFormat="1" ht="18.75" customHeight="1">
      <c r="A33" s="19">
        <v>9.02</v>
      </c>
      <c r="B33" s="112" t="s">
        <v>65</v>
      </c>
      <c r="C33" s="20" t="s">
        <v>81</v>
      </c>
      <c r="D33" s="68">
        <v>1</v>
      </c>
      <c r="E33" s="22" t="s">
        <v>36</v>
      </c>
      <c r="F33" s="69"/>
      <c r="G33" s="35"/>
      <c r="H33" s="35"/>
      <c r="I33" s="21" t="s">
        <v>37</v>
      </c>
      <c r="J33" s="24">
        <f>IF(I33="Less(-)",-1,1)</f>
        <v>1</v>
      </c>
      <c r="K33" s="25" t="s">
        <v>44</v>
      </c>
      <c r="L33" s="25" t="s">
        <v>7</v>
      </c>
      <c r="M33" s="67">
        <f>AL33</f>
        <v>0</v>
      </c>
      <c r="N33" s="36"/>
      <c r="O33" s="36"/>
      <c r="P33" s="37"/>
      <c r="Q33" s="36"/>
      <c r="R33" s="36"/>
      <c r="S33" s="38"/>
      <c r="T33" s="39"/>
      <c r="U33" s="39"/>
      <c r="V33" s="39"/>
      <c r="W33" s="39"/>
      <c r="X33" s="39"/>
      <c r="Y33" s="39"/>
      <c r="Z33" s="39"/>
      <c r="AA33" s="39"/>
      <c r="AB33" s="39"/>
      <c r="AC33" s="39"/>
      <c r="AD33" s="39"/>
      <c r="AE33" s="39"/>
      <c r="AF33" s="110">
        <v>0</v>
      </c>
      <c r="AG33" s="110">
        <v>0</v>
      </c>
      <c r="AH33" s="110">
        <f>'Onsite Support'!V18</f>
        <v>0</v>
      </c>
      <c r="AI33" s="110">
        <f>'Onsite Support'!W18</f>
        <v>0</v>
      </c>
      <c r="AJ33" s="39"/>
      <c r="AK33" s="39"/>
      <c r="AL33" s="154">
        <f t="shared" si="0"/>
        <v>0</v>
      </c>
      <c r="AM33" s="39"/>
      <c r="AN33" s="39"/>
      <c r="AO33" s="39"/>
      <c r="AP33" s="39"/>
      <c r="AQ33" s="39"/>
      <c r="AR33" s="39"/>
      <c r="AS33" s="39"/>
      <c r="AT33" s="39"/>
      <c r="AU33" s="39"/>
      <c r="AV33" s="39"/>
      <c r="AW33" s="39"/>
      <c r="AX33" s="39"/>
      <c r="AY33" s="39"/>
      <c r="AZ33" s="39"/>
      <c r="BA33" s="65">
        <f>BB33</f>
        <v>0</v>
      </c>
      <c r="BB33" s="65">
        <f>AG33+AI33</f>
        <v>0</v>
      </c>
      <c r="BC33" s="32" t="str">
        <f t="shared" si="2"/>
        <v>INR Zero Only</v>
      </c>
      <c r="IE33" s="34">
        <v>1.02</v>
      </c>
      <c r="IF33" s="34" t="s">
        <v>39</v>
      </c>
      <c r="IG33" s="34" t="s">
        <v>40</v>
      </c>
      <c r="IH33" s="34">
        <v>213</v>
      </c>
      <c r="II33" s="34" t="s">
        <v>36</v>
      </c>
    </row>
    <row r="34" spans="1:243" s="33" customFormat="1" ht="33" customHeight="1">
      <c r="A34" s="40" t="s">
        <v>42</v>
      </c>
      <c r="B34" s="41"/>
      <c r="C34" s="42"/>
      <c r="D34" s="43"/>
      <c r="E34" s="43"/>
      <c r="F34" s="43"/>
      <c r="G34" s="43"/>
      <c r="H34" s="44"/>
      <c r="I34" s="44"/>
      <c r="J34" s="44"/>
      <c r="K34" s="44"/>
      <c r="L34" s="45"/>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66">
        <f>SUM(BA13:BA33)</f>
        <v>0</v>
      </c>
      <c r="BB34" s="66">
        <f>SUM(BB13:BB33)</f>
        <v>0</v>
      </c>
      <c r="BC34" s="32" t="str">
        <f>SpellNumber($E$2,BB34)</f>
        <v>INR Zero Only</v>
      </c>
      <c r="IE34" s="34">
        <v>4</v>
      </c>
      <c r="IF34" s="34" t="s">
        <v>39</v>
      </c>
      <c r="IG34" s="34" t="s">
        <v>41</v>
      </c>
      <c r="IH34" s="34">
        <v>10</v>
      </c>
      <c r="II34" s="34" t="s">
        <v>36</v>
      </c>
    </row>
    <row r="35" spans="1:243" s="56" customFormat="1" ht="39" customHeight="1" hidden="1">
      <c r="A35" s="41" t="s">
        <v>47</v>
      </c>
      <c r="B35" s="47"/>
      <c r="C35" s="48"/>
      <c r="D35" s="49"/>
      <c r="E35" s="50" t="s">
        <v>43</v>
      </c>
      <c r="F35" s="63"/>
      <c r="G35" s="51"/>
      <c r="H35" s="52"/>
      <c r="I35" s="52"/>
      <c r="J35" s="52"/>
      <c r="K35" s="53"/>
      <c r="L35" s="54"/>
      <c r="M35" s="55"/>
      <c r="O35" s="33"/>
      <c r="P35" s="33"/>
      <c r="Q35" s="33"/>
      <c r="R35" s="33"/>
      <c r="S35" s="33"/>
      <c r="BA35" s="61">
        <f>IF(ISBLANK(F35),0,IF(E35="Excess (+)",ROUND(BA34+(BA34*F35),2),IF(E35="Less (-)",ROUND(BA34+(BA34*F35*(-1)),2),0)))</f>
        <v>0</v>
      </c>
      <c r="BB35" s="62">
        <f>ROUND(BA35,0)</f>
        <v>0</v>
      </c>
      <c r="BC35" s="32" t="str">
        <f>SpellNumber(L35,BB35)</f>
        <v> Zero Only</v>
      </c>
      <c r="IE35" s="57"/>
      <c r="IF35" s="57"/>
      <c r="IG35" s="57"/>
      <c r="IH35" s="57"/>
      <c r="II35" s="57"/>
    </row>
    <row r="36" spans="1:243" s="56" customFormat="1" ht="51" customHeight="1">
      <c r="A36" s="40" t="s">
        <v>46</v>
      </c>
      <c r="B36" s="40"/>
      <c r="C36" s="116" t="str">
        <f>SpellNumber($E$2,BB34)</f>
        <v>INR Zero Only</v>
      </c>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8"/>
      <c r="IE36" s="57"/>
      <c r="IF36" s="57"/>
      <c r="IG36" s="57"/>
      <c r="IH36" s="57"/>
      <c r="II36" s="57"/>
    </row>
    <row r="37" spans="3:243" s="14" customFormat="1" ht="15">
      <c r="C37" s="58"/>
      <c r="D37" s="58"/>
      <c r="E37" s="58"/>
      <c r="F37" s="58"/>
      <c r="G37" s="58"/>
      <c r="H37" s="58"/>
      <c r="I37" s="58"/>
      <c r="J37" s="58"/>
      <c r="K37" s="58"/>
      <c r="L37" s="58"/>
      <c r="M37" s="58"/>
      <c r="O37" s="58"/>
      <c r="BA37" s="58"/>
      <c r="BC37" s="58"/>
      <c r="IE37" s="15"/>
      <c r="IF37" s="15"/>
      <c r="IG37" s="15"/>
      <c r="IH37" s="15"/>
      <c r="II37" s="15"/>
    </row>
  </sheetData>
  <sheetProtection password="CF7A" sheet="1" selectLockedCells="1"/>
  <mergeCells count="8">
    <mergeCell ref="A9:BC9"/>
    <mergeCell ref="C36:BC3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5">
      <formula1>IF(ISBLANK(F35),$A$3:$C$3,$B$3:$C$3)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5">
      <formula1>0</formula1>
      <formula2>IF(E35&lt;&gt;"Select",99.9,0)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5">
      <formula1>IF(E35&lt;&gt;"Select",0,-1)</formula1>
      <formula2>IF(E35&lt;&gt;"Select",99.99,-1)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7:M18 M23:M24 M26:M30 M14:M15 M20:M21 M32:M33">
      <formula1>0</formula1>
      <formula2>999999999999999</formula2>
    </dataValidation>
    <dataValidation type="list" allowBlank="1" showInputMessage="1" showErrorMessage="1" sqref="L13:L33">
      <formula1>"INR"</formula1>
    </dataValidation>
    <dataValidation allowBlank="1" showInputMessage="1" showErrorMessage="1" promptTitle="Addition / Deduction" prompt="Please Choose the correct One" sqref="J13:J33"/>
    <dataValidation type="list" showInputMessage="1" showErrorMessage="1" sqref="I13:I33">
      <formula1>"Excess(+), Less(-)"</formula1>
    </dataValidation>
    <dataValidation type="decimal" allowBlank="1" showInputMessage="1" showErrorMessage="1" errorTitle="Invalid Entry" error="Only Numeric Values are allowed. " sqref="A13:A33">
      <formula1>0</formula1>
      <formula2>999999999999999</formula2>
    </dataValidation>
    <dataValidation allowBlank="1" showInputMessage="1" showErrorMessage="1" promptTitle="Itemcode/Make" prompt="Please enter text" sqref="C13:C33"/>
    <dataValidation type="decimal" allowBlank="1" showInputMessage="1" showErrorMessage="1" promptTitle="Rate Entry" prompt="Please enter the Other Taxes2 in Rupees for this item. " errorTitle="Invaid Entry" error="Only Numeric Values are allowed. " sqref="N13:O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3">
      <formula1>0</formula1>
      <formula2>999999999999999</formula2>
    </dataValidation>
    <dataValidation allowBlank="1" showInputMessage="1" showErrorMessage="1" promptTitle="Units" prompt="Please enter Units in text" sqref="E13:E33"/>
    <dataValidation type="decimal" allowBlank="1" showInputMessage="1" showErrorMessage="1" promptTitle="Quantity" prompt="Please enter the Quantity for this item. " errorTitle="Invalid Entry" error="Only Numeric Values are allowed. " sqref="F13:F33 D13:D33">
      <formula1>0</formula1>
      <formula2>999999999999999</formula2>
    </dataValidation>
    <dataValidation type="list" allowBlank="1" showInputMessage="1" showErrorMessage="1" sqref="K13:K33">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A1:W22"/>
  <sheetViews>
    <sheetView zoomScale="85" zoomScaleNormal="85" zoomScalePageLayoutView="0" workbookViewId="0" topLeftCell="A1">
      <selection activeCell="A1" sqref="A1:W1"/>
    </sheetView>
  </sheetViews>
  <sheetFormatPr defaultColWidth="8.7109375" defaultRowHeight="15"/>
  <cols>
    <col min="1" max="1" width="9.140625" style="76" customWidth="1"/>
    <col min="2" max="2" width="39.140625" style="76" customWidth="1"/>
    <col min="3" max="3" width="9.8515625" style="76" customWidth="1"/>
    <col min="4" max="4" width="10.421875" style="76" bestFit="1" customWidth="1"/>
    <col min="5" max="5" width="10.421875" style="76" customWidth="1"/>
    <col min="6" max="7" width="9.8515625" style="76" customWidth="1"/>
    <col min="8" max="8" width="14.28125" style="76" bestFit="1" customWidth="1"/>
    <col min="9" max="9" width="14.00390625" style="76" bestFit="1" customWidth="1"/>
    <col min="10" max="10" width="14.28125" style="76" bestFit="1" customWidth="1"/>
    <col min="11" max="11" width="14.00390625" style="76" bestFit="1" customWidth="1"/>
    <col min="12" max="12" width="14.28125" style="76" bestFit="1" customWidth="1"/>
    <col min="13" max="13" width="14.00390625" style="76" bestFit="1" customWidth="1"/>
    <col min="14" max="14" width="13.8515625" style="76" customWidth="1"/>
    <col min="15" max="15" width="13.421875" style="76" customWidth="1"/>
    <col min="16" max="16" width="13.8515625" style="76" customWidth="1"/>
    <col min="17" max="17" width="13.00390625" style="76" customWidth="1"/>
    <col min="18" max="18" width="12.28125" style="76" customWidth="1"/>
    <col min="19" max="19" width="12.7109375" style="76" customWidth="1"/>
    <col min="20" max="20" width="12.57421875" style="76" customWidth="1"/>
    <col min="21" max="21" width="14.28125" style="76" customWidth="1"/>
    <col min="22" max="22" width="14.28125" style="76" bestFit="1" customWidth="1"/>
    <col min="23" max="23" width="14.00390625" style="76" bestFit="1" customWidth="1"/>
    <col min="24" max="16384" width="8.7109375" style="76" customWidth="1"/>
  </cols>
  <sheetData>
    <row r="1" spans="1:23" ht="14.25" customHeight="1">
      <c r="A1" s="138" t="str">
        <f>BoQ1!A4</f>
        <v>Tender Inviting Authority: IIML Lucknow</v>
      </c>
      <c r="B1" s="138"/>
      <c r="C1" s="138"/>
      <c r="D1" s="138"/>
      <c r="E1" s="138"/>
      <c r="F1" s="138"/>
      <c r="G1" s="138"/>
      <c r="H1" s="138"/>
      <c r="I1" s="138"/>
      <c r="J1" s="138"/>
      <c r="K1" s="138"/>
      <c r="L1" s="138"/>
      <c r="M1" s="138"/>
      <c r="N1" s="138"/>
      <c r="O1" s="138"/>
      <c r="P1" s="138"/>
      <c r="Q1" s="138"/>
      <c r="R1" s="138"/>
      <c r="S1" s="138"/>
      <c r="T1" s="138"/>
      <c r="U1" s="138"/>
      <c r="V1" s="138"/>
      <c r="W1" s="138"/>
    </row>
    <row r="2" spans="1:23" ht="14.25" customHeight="1">
      <c r="A2" s="138" t="str">
        <f>BoQ1!A5</f>
        <v>Name of Work: Network Infrastructure Upgrade Project</v>
      </c>
      <c r="B2" s="138"/>
      <c r="C2" s="138"/>
      <c r="D2" s="138"/>
      <c r="E2" s="138"/>
      <c r="F2" s="138"/>
      <c r="G2" s="138"/>
      <c r="H2" s="138"/>
      <c r="I2" s="138"/>
      <c r="J2" s="138"/>
      <c r="K2" s="138"/>
      <c r="L2" s="138"/>
      <c r="M2" s="138"/>
      <c r="N2" s="138"/>
      <c r="O2" s="138"/>
      <c r="P2" s="138"/>
      <c r="Q2" s="138"/>
      <c r="R2" s="138"/>
      <c r="S2" s="138"/>
      <c r="T2" s="138"/>
      <c r="U2" s="138"/>
      <c r="V2" s="138"/>
      <c r="W2" s="138"/>
    </row>
    <row r="3" spans="1:23" ht="14.25" customHeight="1">
      <c r="A3" s="139" t="str">
        <f>BoQ1!A6</f>
        <v>Contract No:  </v>
      </c>
      <c r="B3" s="139"/>
      <c r="C3" s="139"/>
      <c r="D3" s="139"/>
      <c r="E3" s="139"/>
      <c r="F3" s="139"/>
      <c r="G3" s="139"/>
      <c r="H3" s="139"/>
      <c r="I3" s="139"/>
      <c r="J3" s="139"/>
      <c r="K3" s="139"/>
      <c r="L3" s="139"/>
      <c r="M3" s="139"/>
      <c r="N3" s="139"/>
      <c r="O3" s="139"/>
      <c r="P3" s="139"/>
      <c r="Q3" s="139"/>
      <c r="R3" s="139"/>
      <c r="S3" s="139"/>
      <c r="T3" s="139"/>
      <c r="U3" s="139"/>
      <c r="V3" s="139"/>
      <c r="W3" s="139"/>
    </row>
    <row r="4" spans="1:23" ht="43.5" customHeight="1">
      <c r="A4" s="77" t="s">
        <v>48</v>
      </c>
      <c r="B4" s="149">
        <f>BoQ1!B8</f>
        <v>0</v>
      </c>
      <c r="C4" s="150"/>
      <c r="D4" s="150"/>
      <c r="E4" s="150"/>
      <c r="F4" s="150"/>
      <c r="G4" s="150"/>
      <c r="H4" s="150"/>
      <c r="I4" s="150"/>
      <c r="J4" s="150"/>
      <c r="K4" s="150"/>
      <c r="L4" s="150"/>
      <c r="M4" s="150"/>
      <c r="N4" s="150"/>
      <c r="O4" s="150"/>
      <c r="P4" s="150"/>
      <c r="Q4" s="150"/>
      <c r="R4" s="150"/>
      <c r="S4" s="150"/>
      <c r="T4" s="150"/>
      <c r="U4" s="150"/>
      <c r="V4" s="150"/>
      <c r="W4" s="150"/>
    </row>
    <row r="5" spans="1:23" s="78" customFormat="1" ht="62.25" customHeight="1">
      <c r="A5" s="142" t="s">
        <v>233</v>
      </c>
      <c r="B5" s="143"/>
      <c r="C5" s="143"/>
      <c r="D5" s="143"/>
      <c r="E5" s="143"/>
      <c r="F5" s="143"/>
      <c r="G5" s="143"/>
      <c r="H5" s="143"/>
      <c r="I5" s="143"/>
      <c r="J5" s="143"/>
      <c r="K5" s="143"/>
      <c r="L5" s="143"/>
      <c r="M5" s="143"/>
      <c r="N5" s="143"/>
      <c r="O5" s="143"/>
      <c r="P5" s="143"/>
      <c r="Q5" s="143"/>
      <c r="R5" s="143"/>
      <c r="S5" s="143"/>
      <c r="T5" s="143"/>
      <c r="U5" s="143"/>
      <c r="V5" s="143"/>
      <c r="W5" s="143"/>
    </row>
    <row r="6" spans="1:23" ht="14.25" customHeight="1">
      <c r="A6" s="126" t="s">
        <v>97</v>
      </c>
      <c r="B6" s="126" t="s">
        <v>98</v>
      </c>
      <c r="C6" s="126" t="s">
        <v>99</v>
      </c>
      <c r="D6" s="144" t="s">
        <v>100</v>
      </c>
      <c r="E6" s="79"/>
      <c r="F6" s="151" t="s">
        <v>111</v>
      </c>
      <c r="G6" s="134" t="s">
        <v>113</v>
      </c>
      <c r="H6" s="131" t="s">
        <v>102</v>
      </c>
      <c r="I6" s="132"/>
      <c r="J6" s="131" t="s">
        <v>103</v>
      </c>
      <c r="K6" s="132"/>
      <c r="L6" s="131" t="s">
        <v>104</v>
      </c>
      <c r="M6" s="132"/>
      <c r="N6" s="131" t="s">
        <v>105</v>
      </c>
      <c r="O6" s="132"/>
      <c r="P6" s="131" t="s">
        <v>106</v>
      </c>
      <c r="Q6" s="132"/>
      <c r="R6" s="131" t="s">
        <v>107</v>
      </c>
      <c r="S6" s="132"/>
      <c r="T6" s="131" t="s">
        <v>108</v>
      </c>
      <c r="U6" s="132"/>
      <c r="V6" s="146" t="s">
        <v>109</v>
      </c>
      <c r="W6" s="147"/>
    </row>
    <row r="7" spans="1:23" ht="30">
      <c r="A7" s="127"/>
      <c r="B7" s="127"/>
      <c r="C7" s="127"/>
      <c r="D7" s="145"/>
      <c r="E7" s="80" t="s">
        <v>110</v>
      </c>
      <c r="F7" s="152"/>
      <c r="G7" s="135"/>
      <c r="H7" s="81" t="s">
        <v>115</v>
      </c>
      <c r="I7" s="81" t="s">
        <v>116</v>
      </c>
      <c r="J7" s="81" t="s">
        <v>115</v>
      </c>
      <c r="K7" s="81" t="s">
        <v>116</v>
      </c>
      <c r="L7" s="81" t="s">
        <v>115</v>
      </c>
      <c r="M7" s="81" t="s">
        <v>116</v>
      </c>
      <c r="N7" s="81" t="s">
        <v>115</v>
      </c>
      <c r="O7" s="81" t="s">
        <v>116</v>
      </c>
      <c r="P7" s="81" t="s">
        <v>115</v>
      </c>
      <c r="Q7" s="81" t="s">
        <v>116</v>
      </c>
      <c r="R7" s="81" t="s">
        <v>115</v>
      </c>
      <c r="S7" s="81" t="s">
        <v>116</v>
      </c>
      <c r="T7" s="81" t="s">
        <v>115</v>
      </c>
      <c r="U7" s="81" t="s">
        <v>116</v>
      </c>
      <c r="V7" s="81" t="s">
        <v>115</v>
      </c>
      <c r="W7" s="81" t="s">
        <v>116</v>
      </c>
    </row>
    <row r="8" spans="1:23" ht="15">
      <c r="A8" s="82">
        <v>1</v>
      </c>
      <c r="B8" s="83" t="s">
        <v>234</v>
      </c>
      <c r="C8" s="82"/>
      <c r="D8" s="82"/>
      <c r="E8" s="82"/>
      <c r="F8" s="84"/>
      <c r="G8" s="84"/>
      <c r="H8" s="84"/>
      <c r="I8" s="84"/>
      <c r="J8" s="84"/>
      <c r="K8" s="84"/>
      <c r="L8" s="84"/>
      <c r="M8" s="84"/>
      <c r="N8" s="84"/>
      <c r="O8" s="84"/>
      <c r="P8" s="84"/>
      <c r="Q8" s="84"/>
      <c r="R8" s="84"/>
      <c r="S8" s="84"/>
      <c r="T8" s="84"/>
      <c r="U8" s="84"/>
      <c r="V8" s="84"/>
      <c r="W8" s="84"/>
    </row>
    <row r="9" spans="1:23" ht="15">
      <c r="A9" s="85">
        <v>1.01</v>
      </c>
      <c r="B9" s="86" t="s">
        <v>235</v>
      </c>
      <c r="C9" s="85" t="s">
        <v>236</v>
      </c>
      <c r="D9" s="87">
        <v>1</v>
      </c>
      <c r="E9" s="88"/>
      <c r="F9" s="89"/>
      <c r="G9" s="91"/>
      <c r="H9" s="108">
        <f>F9*E9</f>
        <v>0</v>
      </c>
      <c r="I9" s="108">
        <f>H9+(H9*G9)</f>
        <v>0</v>
      </c>
      <c r="J9" s="89">
        <f aca="true" t="shared" si="0" ref="J9:U11">H9*1.08</f>
        <v>0</v>
      </c>
      <c r="K9" s="89">
        <f t="shared" si="0"/>
        <v>0</v>
      </c>
      <c r="L9" s="89">
        <f t="shared" si="0"/>
        <v>0</v>
      </c>
      <c r="M9" s="89">
        <f t="shared" si="0"/>
        <v>0</v>
      </c>
      <c r="N9" s="89">
        <f t="shared" si="0"/>
        <v>0</v>
      </c>
      <c r="O9" s="89">
        <f t="shared" si="0"/>
        <v>0</v>
      </c>
      <c r="P9" s="89">
        <f t="shared" si="0"/>
        <v>0</v>
      </c>
      <c r="Q9" s="89">
        <f t="shared" si="0"/>
        <v>0</v>
      </c>
      <c r="R9" s="89">
        <f t="shared" si="0"/>
        <v>0</v>
      </c>
      <c r="S9" s="89">
        <f t="shared" si="0"/>
        <v>0</v>
      </c>
      <c r="T9" s="89">
        <f t="shared" si="0"/>
        <v>0</v>
      </c>
      <c r="U9" s="89">
        <f t="shared" si="0"/>
        <v>0</v>
      </c>
      <c r="V9" s="90">
        <f aca="true" t="shared" si="1" ref="V9:W11">H9+J9+L9+N9+P9+R9+T9</f>
        <v>0</v>
      </c>
      <c r="W9" s="90">
        <f t="shared" si="1"/>
        <v>0</v>
      </c>
    </row>
    <row r="10" spans="1:23" ht="15">
      <c r="A10" s="85">
        <v>1.02</v>
      </c>
      <c r="B10" s="86" t="s">
        <v>237</v>
      </c>
      <c r="C10" s="85" t="s">
        <v>236</v>
      </c>
      <c r="D10" s="87">
        <v>6</v>
      </c>
      <c r="E10" s="88"/>
      <c r="F10" s="89"/>
      <c r="G10" s="91"/>
      <c r="H10" s="108">
        <f>F10*E10</f>
        <v>0</v>
      </c>
      <c r="I10" s="108">
        <f>H10+(H10*G10)</f>
        <v>0</v>
      </c>
      <c r="J10" s="89">
        <f t="shared" si="0"/>
        <v>0</v>
      </c>
      <c r="K10" s="89">
        <f t="shared" si="0"/>
        <v>0</v>
      </c>
      <c r="L10" s="89">
        <f t="shared" si="0"/>
        <v>0</v>
      </c>
      <c r="M10" s="89">
        <f t="shared" si="0"/>
        <v>0</v>
      </c>
      <c r="N10" s="89">
        <f t="shared" si="0"/>
        <v>0</v>
      </c>
      <c r="O10" s="89">
        <f t="shared" si="0"/>
        <v>0</v>
      </c>
      <c r="P10" s="89">
        <f t="shared" si="0"/>
        <v>0</v>
      </c>
      <c r="Q10" s="89">
        <f t="shared" si="0"/>
        <v>0</v>
      </c>
      <c r="R10" s="89">
        <f t="shared" si="0"/>
        <v>0</v>
      </c>
      <c r="S10" s="89">
        <f t="shared" si="0"/>
        <v>0</v>
      </c>
      <c r="T10" s="89">
        <f t="shared" si="0"/>
        <v>0</v>
      </c>
      <c r="U10" s="89">
        <f t="shared" si="0"/>
        <v>0</v>
      </c>
      <c r="V10" s="90">
        <f t="shared" si="1"/>
        <v>0</v>
      </c>
      <c r="W10" s="90">
        <f t="shared" si="1"/>
        <v>0</v>
      </c>
    </row>
    <row r="11" spans="1:23" s="98" customFormat="1" ht="30">
      <c r="A11" s="85">
        <v>1.03</v>
      </c>
      <c r="B11" s="94" t="s">
        <v>148</v>
      </c>
      <c r="C11" s="95" t="s">
        <v>149</v>
      </c>
      <c r="D11" s="96"/>
      <c r="E11" s="97"/>
      <c r="F11" s="97"/>
      <c r="G11" s="91"/>
      <c r="H11" s="109">
        <f>F11*E11</f>
        <v>0</v>
      </c>
      <c r="I11" s="109">
        <f>H11+(H11*G11)</f>
        <v>0</v>
      </c>
      <c r="J11" s="89">
        <f t="shared" si="0"/>
        <v>0</v>
      </c>
      <c r="K11" s="89">
        <f t="shared" si="0"/>
        <v>0</v>
      </c>
      <c r="L11" s="89">
        <f t="shared" si="0"/>
        <v>0</v>
      </c>
      <c r="M11" s="89">
        <f t="shared" si="0"/>
        <v>0</v>
      </c>
      <c r="N11" s="89">
        <f t="shared" si="0"/>
        <v>0</v>
      </c>
      <c r="O11" s="89">
        <f t="shared" si="0"/>
        <v>0</v>
      </c>
      <c r="P11" s="89">
        <f t="shared" si="0"/>
        <v>0</v>
      </c>
      <c r="Q11" s="89">
        <f t="shared" si="0"/>
        <v>0</v>
      </c>
      <c r="R11" s="89">
        <f t="shared" si="0"/>
        <v>0</v>
      </c>
      <c r="S11" s="89">
        <f t="shared" si="0"/>
        <v>0</v>
      </c>
      <c r="T11" s="89">
        <f t="shared" si="0"/>
        <v>0</v>
      </c>
      <c r="U11" s="89">
        <f t="shared" si="0"/>
        <v>0</v>
      </c>
      <c r="V11" s="89">
        <f t="shared" si="1"/>
        <v>0</v>
      </c>
      <c r="W11" s="89">
        <f t="shared" si="1"/>
        <v>0</v>
      </c>
    </row>
    <row r="12" spans="1:23" ht="15" customHeight="1">
      <c r="A12" s="99" t="s">
        <v>150</v>
      </c>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ht="18.75">
      <c r="A13" s="101"/>
      <c r="B13" s="102" t="s">
        <v>151</v>
      </c>
      <c r="C13" s="101"/>
      <c r="D13" s="87"/>
      <c r="E13" s="87"/>
      <c r="F13" s="103"/>
      <c r="G13" s="104"/>
      <c r="H13" s="103">
        <f aca="true" t="shared" si="2" ref="H13:W13">SUM(H9:H12)</f>
        <v>0</v>
      </c>
      <c r="I13" s="103">
        <f t="shared" si="2"/>
        <v>0</v>
      </c>
      <c r="J13" s="103">
        <f t="shared" si="2"/>
        <v>0</v>
      </c>
      <c r="K13" s="103">
        <f t="shared" si="2"/>
        <v>0</v>
      </c>
      <c r="L13" s="103">
        <f t="shared" si="2"/>
        <v>0</v>
      </c>
      <c r="M13" s="103">
        <f t="shared" si="2"/>
        <v>0</v>
      </c>
      <c r="N13" s="103">
        <f t="shared" si="2"/>
        <v>0</v>
      </c>
      <c r="O13" s="103">
        <f t="shared" si="2"/>
        <v>0</v>
      </c>
      <c r="P13" s="103">
        <f t="shared" si="2"/>
        <v>0</v>
      </c>
      <c r="Q13" s="103">
        <f t="shared" si="2"/>
        <v>0</v>
      </c>
      <c r="R13" s="103">
        <f t="shared" si="2"/>
        <v>0</v>
      </c>
      <c r="S13" s="103">
        <f t="shared" si="2"/>
        <v>0</v>
      </c>
      <c r="T13" s="103">
        <f t="shared" si="2"/>
        <v>0</v>
      </c>
      <c r="U13" s="103">
        <f t="shared" si="2"/>
        <v>0</v>
      </c>
      <c r="V13" s="103">
        <f t="shared" si="2"/>
        <v>0</v>
      </c>
      <c r="W13" s="103">
        <f t="shared" si="2"/>
        <v>0</v>
      </c>
    </row>
    <row r="14" spans="1:23" ht="15">
      <c r="A14" s="101">
        <v>2</v>
      </c>
      <c r="B14" s="105" t="s">
        <v>238</v>
      </c>
      <c r="C14" s="101"/>
      <c r="D14" s="87"/>
      <c r="E14" s="87"/>
      <c r="F14" s="103"/>
      <c r="G14" s="104"/>
      <c r="H14" s="103"/>
      <c r="I14" s="103"/>
      <c r="J14" s="103"/>
      <c r="K14" s="103"/>
      <c r="L14" s="103"/>
      <c r="M14" s="103"/>
      <c r="N14" s="103"/>
      <c r="O14" s="103"/>
      <c r="P14" s="103"/>
      <c r="Q14" s="103"/>
      <c r="R14" s="103"/>
      <c r="S14" s="103"/>
      <c r="T14" s="103"/>
      <c r="U14" s="103"/>
      <c r="V14" s="103"/>
      <c r="W14" s="103"/>
    </row>
    <row r="15" spans="1:23" ht="15">
      <c r="A15" s="85">
        <v>2.01</v>
      </c>
      <c r="B15" s="86" t="s">
        <v>239</v>
      </c>
      <c r="C15" s="85" t="s">
        <v>236</v>
      </c>
      <c r="D15" s="87">
        <v>3</v>
      </c>
      <c r="E15" s="88"/>
      <c r="F15" s="89"/>
      <c r="G15" s="91"/>
      <c r="H15" s="108">
        <f>F15*E15</f>
        <v>0</v>
      </c>
      <c r="I15" s="108">
        <f>H15+(H15*G15)</f>
        <v>0</v>
      </c>
      <c r="J15" s="89"/>
      <c r="K15" s="89"/>
      <c r="L15" s="89"/>
      <c r="M15" s="89"/>
      <c r="N15" s="89"/>
      <c r="O15" s="89"/>
      <c r="P15" s="89"/>
      <c r="Q15" s="89"/>
      <c r="R15" s="89"/>
      <c r="S15" s="89"/>
      <c r="T15" s="89"/>
      <c r="U15" s="89"/>
      <c r="V15" s="90">
        <f>H15+J15+L15+N15+P15+R15+T15</f>
        <v>0</v>
      </c>
      <c r="W15" s="90">
        <f>I15+K15+M15+O15+Q15+S15+U15</f>
        <v>0</v>
      </c>
    </row>
    <row r="16" spans="1:23" s="98" customFormat="1" ht="30">
      <c r="A16" s="85">
        <v>2.02</v>
      </c>
      <c r="B16" s="94" t="s">
        <v>148</v>
      </c>
      <c r="C16" s="95" t="s">
        <v>149</v>
      </c>
      <c r="D16" s="96"/>
      <c r="E16" s="97"/>
      <c r="F16" s="97"/>
      <c r="G16" s="91"/>
      <c r="H16" s="108">
        <f>F16*E16</f>
        <v>0</v>
      </c>
      <c r="I16" s="108">
        <f>H16+(H16*G16)</f>
        <v>0</v>
      </c>
      <c r="J16" s="89"/>
      <c r="K16" s="89"/>
      <c r="L16" s="89"/>
      <c r="M16" s="89"/>
      <c r="N16" s="89"/>
      <c r="O16" s="89"/>
      <c r="P16" s="89"/>
      <c r="Q16" s="89"/>
      <c r="R16" s="89"/>
      <c r="S16" s="89"/>
      <c r="T16" s="89"/>
      <c r="U16" s="89"/>
      <c r="V16" s="89">
        <f>H16+J16+L16+N16+P16+R16+T16</f>
        <v>0</v>
      </c>
      <c r="W16" s="89">
        <f>I16+K16+M16+O16+Q16+S16+U16</f>
        <v>0</v>
      </c>
    </row>
    <row r="17" spans="1:23" ht="15" customHeight="1">
      <c r="A17" s="136" t="s">
        <v>150</v>
      </c>
      <c r="B17" s="137"/>
      <c r="C17" s="137"/>
      <c r="D17" s="137"/>
      <c r="E17" s="137"/>
      <c r="F17" s="137"/>
      <c r="G17" s="137"/>
      <c r="H17" s="137"/>
      <c r="I17" s="137"/>
      <c r="J17" s="137"/>
      <c r="K17" s="137"/>
      <c r="L17" s="137"/>
      <c r="M17" s="137"/>
      <c r="N17" s="137"/>
      <c r="O17" s="137"/>
      <c r="P17" s="137"/>
      <c r="Q17" s="137"/>
      <c r="R17" s="137"/>
      <c r="S17" s="137"/>
      <c r="T17" s="137"/>
      <c r="U17" s="137"/>
      <c r="V17" s="137"/>
      <c r="W17" s="137"/>
    </row>
    <row r="18" spans="1:23" ht="15">
      <c r="A18" s="101"/>
      <c r="B18" s="105" t="s">
        <v>151</v>
      </c>
      <c r="C18" s="101"/>
      <c r="D18" s="106"/>
      <c r="E18" s="106"/>
      <c r="F18" s="103"/>
      <c r="G18" s="103"/>
      <c r="H18" s="103">
        <f aca="true" t="shared" si="3" ref="H18:W18">SUM(H15:H17)</f>
        <v>0</v>
      </c>
      <c r="I18" s="103">
        <f t="shared" si="3"/>
        <v>0</v>
      </c>
      <c r="J18" s="103">
        <f t="shared" si="3"/>
        <v>0</v>
      </c>
      <c r="K18" s="103">
        <f t="shared" si="3"/>
        <v>0</v>
      </c>
      <c r="L18" s="103">
        <f t="shared" si="3"/>
        <v>0</v>
      </c>
      <c r="M18" s="103">
        <f t="shared" si="3"/>
        <v>0</v>
      </c>
      <c r="N18" s="103">
        <f t="shared" si="3"/>
        <v>0</v>
      </c>
      <c r="O18" s="103">
        <f t="shared" si="3"/>
        <v>0</v>
      </c>
      <c r="P18" s="103">
        <f t="shared" si="3"/>
        <v>0</v>
      </c>
      <c r="Q18" s="103">
        <f t="shared" si="3"/>
        <v>0</v>
      </c>
      <c r="R18" s="103">
        <f t="shared" si="3"/>
        <v>0</v>
      </c>
      <c r="S18" s="103">
        <f t="shared" si="3"/>
        <v>0</v>
      </c>
      <c r="T18" s="103">
        <f t="shared" si="3"/>
        <v>0</v>
      </c>
      <c r="U18" s="103">
        <f t="shared" si="3"/>
        <v>0</v>
      </c>
      <c r="V18" s="103">
        <f t="shared" si="3"/>
        <v>0</v>
      </c>
      <c r="W18" s="103">
        <f t="shared" si="3"/>
        <v>0</v>
      </c>
    </row>
    <row r="19" spans="1:23" ht="15">
      <c r="A19" s="101"/>
      <c r="B19" s="105" t="s">
        <v>162</v>
      </c>
      <c r="C19" s="101"/>
      <c r="D19" s="101"/>
      <c r="E19" s="101"/>
      <c r="F19" s="103"/>
      <c r="G19" s="103"/>
      <c r="H19" s="103">
        <f aca="true" t="shared" si="4" ref="H19:W19">H13+H18</f>
        <v>0</v>
      </c>
      <c r="I19" s="103">
        <f t="shared" si="4"/>
        <v>0</v>
      </c>
      <c r="J19" s="103">
        <f t="shared" si="4"/>
        <v>0</v>
      </c>
      <c r="K19" s="103">
        <f t="shared" si="4"/>
        <v>0</v>
      </c>
      <c r="L19" s="103">
        <f t="shared" si="4"/>
        <v>0</v>
      </c>
      <c r="M19" s="103">
        <f t="shared" si="4"/>
        <v>0</v>
      </c>
      <c r="N19" s="103">
        <f t="shared" si="4"/>
        <v>0</v>
      </c>
      <c r="O19" s="103">
        <f t="shared" si="4"/>
        <v>0</v>
      </c>
      <c r="P19" s="103">
        <f t="shared" si="4"/>
        <v>0</v>
      </c>
      <c r="Q19" s="103">
        <f t="shared" si="4"/>
        <v>0</v>
      </c>
      <c r="R19" s="103">
        <f t="shared" si="4"/>
        <v>0</v>
      </c>
      <c r="S19" s="103">
        <f t="shared" si="4"/>
        <v>0</v>
      </c>
      <c r="T19" s="103">
        <f t="shared" si="4"/>
        <v>0</v>
      </c>
      <c r="U19" s="103">
        <f t="shared" si="4"/>
        <v>0</v>
      </c>
      <c r="V19" s="103">
        <f t="shared" si="4"/>
        <v>0</v>
      </c>
      <c r="W19" s="103">
        <f t="shared" si="4"/>
        <v>0</v>
      </c>
    </row>
    <row r="21" spans="1:2" ht="15">
      <c r="A21" s="107"/>
      <c r="B21" s="107" t="s">
        <v>163</v>
      </c>
    </row>
    <row r="22" spans="2:9" ht="175.5" customHeight="1">
      <c r="B22" s="128"/>
      <c r="C22" s="129"/>
      <c r="D22" s="129"/>
      <c r="E22" s="129"/>
      <c r="F22" s="129"/>
      <c r="G22" s="129"/>
      <c r="H22" s="129"/>
      <c r="I22" s="130"/>
    </row>
  </sheetData>
  <sheetProtection insertRows="0" deleteRows="0"/>
  <mergeCells count="21">
    <mergeCell ref="T6:U6"/>
    <mergeCell ref="A1:W1"/>
    <mergeCell ref="A2:W2"/>
    <mergeCell ref="A3:W3"/>
    <mergeCell ref="B4:W4"/>
    <mergeCell ref="A5:W5"/>
    <mergeCell ref="N6:O6"/>
    <mergeCell ref="A6:A7"/>
    <mergeCell ref="C6:C7"/>
    <mergeCell ref="D6:D7"/>
    <mergeCell ref="P6:Q6"/>
    <mergeCell ref="B22:I22"/>
    <mergeCell ref="G6:G7"/>
    <mergeCell ref="H6:I6"/>
    <mergeCell ref="J6:K6"/>
    <mergeCell ref="L6:M6"/>
    <mergeCell ref="V6:W6"/>
    <mergeCell ref="A17:W17"/>
    <mergeCell ref="R6:S6"/>
    <mergeCell ref="B6:B7"/>
    <mergeCell ref="F6:F7"/>
  </mergeCells>
  <dataValidations count="1">
    <dataValidation type="decimal" operator="greaterThanOrEqual" allowBlank="1" showInputMessage="1" showErrorMessage="1" sqref="E9:G11 E15:G16 J9:U11 J15:U16 V11:W11 V16:W16">
      <formula1>0</formula1>
    </dataValidation>
  </dataValidation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4" sqref="A4"/>
    </sheetView>
  </sheetViews>
  <sheetFormatPr defaultColWidth="9.140625" defaultRowHeight="15"/>
  <sheetData>
    <row r="6" spans="5:11" ht="15">
      <c r="E6" s="153" t="s">
        <v>2</v>
      </c>
      <c r="F6" s="153"/>
      <c r="G6" s="153"/>
      <c r="H6" s="153"/>
      <c r="I6" s="153"/>
      <c r="J6" s="153"/>
      <c r="K6" s="153"/>
    </row>
    <row r="7" spans="5:11" ht="15">
      <c r="E7" s="153"/>
      <c r="F7" s="153"/>
      <c r="G7" s="153"/>
      <c r="H7" s="153"/>
      <c r="I7" s="153"/>
      <c r="J7" s="153"/>
      <c r="K7" s="153"/>
    </row>
    <row r="8" spans="5:11" ht="15">
      <c r="E8" s="153"/>
      <c r="F8" s="153"/>
      <c r="G8" s="153"/>
      <c r="H8" s="153"/>
      <c r="I8" s="153"/>
      <c r="J8" s="153"/>
      <c r="K8" s="153"/>
    </row>
    <row r="9" spans="5:11" ht="15">
      <c r="E9" s="153"/>
      <c r="F9" s="153"/>
      <c r="G9" s="153"/>
      <c r="H9" s="153"/>
      <c r="I9" s="153"/>
      <c r="J9" s="153"/>
      <c r="K9" s="153"/>
    </row>
    <row r="10" spans="5:11" ht="15">
      <c r="E10" s="153"/>
      <c r="F10" s="153"/>
      <c r="G10" s="153"/>
      <c r="H10" s="153"/>
      <c r="I10" s="153"/>
      <c r="J10" s="153"/>
      <c r="K10" s="153"/>
    </row>
    <row r="11" spans="5:11" ht="15">
      <c r="E11" s="153"/>
      <c r="F11" s="153"/>
      <c r="G11" s="153"/>
      <c r="H11" s="153"/>
      <c r="I11" s="153"/>
      <c r="J11" s="153"/>
      <c r="K11" s="153"/>
    </row>
    <row r="12" spans="5:11" ht="15">
      <c r="E12" s="153"/>
      <c r="F12" s="153"/>
      <c r="G12" s="153"/>
      <c r="H12" s="153"/>
      <c r="I12" s="153"/>
      <c r="J12" s="153"/>
      <c r="K12" s="153"/>
    </row>
    <row r="13" spans="5:11" ht="15">
      <c r="E13" s="153"/>
      <c r="F13" s="153"/>
      <c r="G13" s="153"/>
      <c r="H13" s="153"/>
      <c r="I13" s="153"/>
      <c r="J13" s="153"/>
      <c r="K13" s="153"/>
    </row>
    <row r="14" spans="5:11" ht="15">
      <c r="E14" s="153"/>
      <c r="F14" s="153"/>
      <c r="G14" s="153"/>
      <c r="H14" s="153"/>
      <c r="I14" s="153"/>
      <c r="J14" s="153"/>
      <c r="K14" s="153"/>
    </row>
  </sheetData>
  <sheetProtection/>
  <mergeCells count="1">
    <mergeCell ref="E6:K1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C15"/>
  <sheetViews>
    <sheetView showGridLines="0" zoomScalePageLayoutView="0" workbookViewId="0" topLeftCell="A1">
      <selection activeCell="C1" sqref="C1"/>
    </sheetView>
  </sheetViews>
  <sheetFormatPr defaultColWidth="9.140625" defaultRowHeight="15"/>
  <cols>
    <col min="3" max="3" width="124.00390625" style="0" customWidth="1"/>
  </cols>
  <sheetData>
    <row r="2" spans="2:3" ht="18.75">
      <c r="B2" s="125" t="s">
        <v>82</v>
      </c>
      <c r="C2" s="125"/>
    </row>
    <row r="3" spans="2:3" ht="15">
      <c r="B3" s="72">
        <v>1</v>
      </c>
      <c r="C3" s="73" t="s">
        <v>83</v>
      </c>
    </row>
    <row r="4" spans="2:3" ht="30">
      <c r="B4" s="72">
        <v>2</v>
      </c>
      <c r="C4" s="73" t="s">
        <v>84</v>
      </c>
    </row>
    <row r="5" spans="2:3" ht="15">
      <c r="B5" s="72">
        <v>3</v>
      </c>
      <c r="C5" s="73" t="s">
        <v>85</v>
      </c>
    </row>
    <row r="6" spans="2:3" ht="45">
      <c r="B6" s="72">
        <v>4</v>
      </c>
      <c r="C6" s="73" t="s">
        <v>86</v>
      </c>
    </row>
    <row r="7" spans="2:3" ht="30">
      <c r="B7" s="72">
        <v>5</v>
      </c>
      <c r="C7" s="73" t="s">
        <v>87</v>
      </c>
    </row>
    <row r="8" spans="2:3" ht="30">
      <c r="B8" s="72">
        <v>6</v>
      </c>
      <c r="C8" s="73" t="s">
        <v>88</v>
      </c>
    </row>
    <row r="9" spans="2:3" ht="45">
      <c r="B9" s="72">
        <v>7</v>
      </c>
      <c r="C9" s="73" t="s">
        <v>89</v>
      </c>
    </row>
    <row r="10" spans="2:3" ht="45">
      <c r="B10" s="72">
        <v>8</v>
      </c>
      <c r="C10" s="74" t="s">
        <v>90</v>
      </c>
    </row>
    <row r="11" spans="2:3" ht="30">
      <c r="B11" s="72">
        <v>9</v>
      </c>
      <c r="C11" s="73" t="s">
        <v>91</v>
      </c>
    </row>
    <row r="12" spans="2:3" ht="30">
      <c r="B12" s="72">
        <v>10</v>
      </c>
      <c r="C12" s="73" t="s">
        <v>92</v>
      </c>
    </row>
    <row r="13" spans="2:3" ht="15">
      <c r="B13" s="72">
        <v>11</v>
      </c>
      <c r="C13" s="73" t="s">
        <v>93</v>
      </c>
    </row>
    <row r="14" spans="2:3" ht="15">
      <c r="B14" s="72">
        <v>12</v>
      </c>
      <c r="C14" s="75" t="s">
        <v>94</v>
      </c>
    </row>
    <row r="15" spans="2:3" ht="15">
      <c r="B15" s="72">
        <v>13</v>
      </c>
      <c r="C15" s="73" t="s">
        <v>95</v>
      </c>
    </row>
  </sheetData>
  <sheetProtection password="C252" sheet="1"/>
  <mergeCells count="1">
    <mergeCell ref="B2:C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Y67"/>
  <sheetViews>
    <sheetView zoomScale="85" zoomScaleNormal="85" zoomScalePageLayoutView="0" workbookViewId="0" topLeftCell="A1">
      <selection activeCell="A5" sqref="A5:Y5"/>
    </sheetView>
  </sheetViews>
  <sheetFormatPr defaultColWidth="8.7109375" defaultRowHeight="15"/>
  <cols>
    <col min="1" max="1" width="9.140625" style="76" customWidth="1"/>
    <col min="2" max="2" width="39.140625" style="76" customWidth="1"/>
    <col min="3" max="3" width="9.8515625" style="76" customWidth="1"/>
    <col min="4" max="4" width="10.421875" style="76" bestFit="1" customWidth="1"/>
    <col min="5" max="5" width="10.421875" style="76" customWidth="1"/>
    <col min="6" max="6" width="9.8515625" style="76" customWidth="1"/>
    <col min="7" max="7" width="15.140625" style="76" bestFit="1" customWidth="1"/>
    <col min="8" max="8" width="9.8515625" style="76" customWidth="1"/>
    <col min="9" max="9" width="14.57421875" style="76" bestFit="1" customWidth="1"/>
    <col min="10" max="25" width="9.8515625" style="76" customWidth="1"/>
    <col min="26" max="16384" width="8.7109375" style="76" customWidth="1"/>
  </cols>
  <sheetData>
    <row r="1" spans="1:25" ht="14.25" customHeight="1">
      <c r="A1" s="138" t="str">
        <f>BoQ1!A4</f>
        <v>Tender Inviting Authority: IIML Lucknow</v>
      </c>
      <c r="B1" s="138"/>
      <c r="C1" s="138"/>
      <c r="D1" s="138"/>
      <c r="E1" s="138"/>
      <c r="F1" s="138"/>
      <c r="G1" s="138"/>
      <c r="H1" s="138"/>
      <c r="I1" s="138"/>
      <c r="J1" s="138"/>
      <c r="K1" s="138"/>
      <c r="L1" s="138"/>
      <c r="M1" s="138"/>
      <c r="N1" s="138"/>
      <c r="O1" s="138"/>
      <c r="P1" s="138"/>
      <c r="Q1" s="138"/>
      <c r="R1" s="138"/>
      <c r="S1" s="138"/>
      <c r="T1" s="138"/>
      <c r="U1" s="138"/>
      <c r="V1" s="138"/>
      <c r="W1" s="138"/>
      <c r="X1" s="138"/>
      <c r="Y1" s="138"/>
    </row>
    <row r="2" spans="1:25" ht="14.25" customHeight="1">
      <c r="A2" s="138" t="str">
        <f>BoQ1!A5</f>
        <v>Name of Work: Network Infrastructure Upgrade Project</v>
      </c>
      <c r="B2" s="138"/>
      <c r="C2" s="138"/>
      <c r="D2" s="138"/>
      <c r="E2" s="138"/>
      <c r="F2" s="138"/>
      <c r="G2" s="138"/>
      <c r="H2" s="138"/>
      <c r="I2" s="138"/>
      <c r="J2" s="138"/>
      <c r="K2" s="138"/>
      <c r="L2" s="138"/>
      <c r="M2" s="138"/>
      <c r="N2" s="138"/>
      <c r="O2" s="138"/>
      <c r="P2" s="138"/>
      <c r="Q2" s="138"/>
      <c r="R2" s="138"/>
      <c r="S2" s="138"/>
      <c r="T2" s="138"/>
      <c r="U2" s="138"/>
      <c r="V2" s="138"/>
      <c r="W2" s="138"/>
      <c r="X2" s="138"/>
      <c r="Y2" s="138"/>
    </row>
    <row r="3" spans="1:25" ht="14.25" customHeight="1">
      <c r="A3" s="139" t="str">
        <f>BoQ1!A6</f>
        <v>Contract No:  </v>
      </c>
      <c r="B3" s="139"/>
      <c r="C3" s="139"/>
      <c r="D3" s="139"/>
      <c r="E3" s="139"/>
      <c r="F3" s="139"/>
      <c r="G3" s="139"/>
      <c r="H3" s="139"/>
      <c r="I3" s="139"/>
      <c r="J3" s="139"/>
      <c r="K3" s="139"/>
      <c r="L3" s="139"/>
      <c r="M3" s="139"/>
      <c r="N3" s="139"/>
      <c r="O3" s="139"/>
      <c r="P3" s="139"/>
      <c r="Q3" s="139"/>
      <c r="R3" s="139"/>
      <c r="S3" s="139"/>
      <c r="T3" s="139"/>
      <c r="U3" s="139"/>
      <c r="V3" s="139"/>
      <c r="W3" s="139"/>
      <c r="X3" s="139"/>
      <c r="Y3" s="139"/>
    </row>
    <row r="4" spans="1:25" ht="43.5" customHeight="1">
      <c r="A4" s="77" t="s">
        <v>48</v>
      </c>
      <c r="B4" s="140">
        <f>BoQ1!B8</f>
        <v>0</v>
      </c>
      <c r="C4" s="141"/>
      <c r="D4" s="141"/>
      <c r="E4" s="141"/>
      <c r="F4" s="141"/>
      <c r="G4" s="141"/>
      <c r="H4" s="141"/>
      <c r="I4" s="141"/>
      <c r="J4" s="141"/>
      <c r="K4" s="141"/>
      <c r="L4" s="141"/>
      <c r="M4" s="141"/>
      <c r="N4" s="141"/>
      <c r="O4" s="141"/>
      <c r="P4" s="141"/>
      <c r="Q4" s="141"/>
      <c r="R4" s="141"/>
      <c r="S4" s="141"/>
      <c r="T4" s="141"/>
      <c r="U4" s="141"/>
      <c r="V4" s="141"/>
      <c r="W4" s="141"/>
      <c r="X4" s="141"/>
      <c r="Y4" s="141"/>
    </row>
    <row r="5" spans="1:25" s="78" customFormat="1" ht="30" customHeight="1">
      <c r="A5" s="142" t="s">
        <v>96</v>
      </c>
      <c r="B5" s="143"/>
      <c r="C5" s="143"/>
      <c r="D5" s="143"/>
      <c r="E5" s="143"/>
      <c r="F5" s="143"/>
      <c r="G5" s="143"/>
      <c r="H5" s="143"/>
      <c r="I5" s="143"/>
      <c r="J5" s="143"/>
      <c r="K5" s="143"/>
      <c r="L5" s="143"/>
      <c r="M5" s="143"/>
      <c r="N5" s="143"/>
      <c r="O5" s="143"/>
      <c r="P5" s="143"/>
      <c r="Q5" s="143"/>
      <c r="R5" s="143"/>
      <c r="S5" s="143"/>
      <c r="T5" s="143"/>
      <c r="U5" s="143"/>
      <c r="V5" s="143"/>
      <c r="W5" s="143"/>
      <c r="X5" s="143"/>
      <c r="Y5" s="143"/>
    </row>
    <row r="6" spans="1:25" ht="14.25" customHeight="1">
      <c r="A6" s="126" t="s">
        <v>97</v>
      </c>
      <c r="B6" s="126" t="s">
        <v>98</v>
      </c>
      <c r="C6" s="126" t="s">
        <v>99</v>
      </c>
      <c r="D6" s="144" t="s">
        <v>100</v>
      </c>
      <c r="E6" s="79"/>
      <c r="F6" s="131" t="s">
        <v>101</v>
      </c>
      <c r="G6" s="133"/>
      <c r="H6" s="133"/>
      <c r="I6" s="132"/>
      <c r="J6" s="131" t="s">
        <v>102</v>
      </c>
      <c r="K6" s="132"/>
      <c r="L6" s="131" t="s">
        <v>103</v>
      </c>
      <c r="M6" s="132"/>
      <c r="N6" s="131" t="s">
        <v>104</v>
      </c>
      <c r="O6" s="132"/>
      <c r="P6" s="131" t="s">
        <v>105</v>
      </c>
      <c r="Q6" s="132"/>
      <c r="R6" s="131" t="s">
        <v>106</v>
      </c>
      <c r="S6" s="132"/>
      <c r="T6" s="131" t="s">
        <v>107</v>
      </c>
      <c r="U6" s="132"/>
      <c r="V6" s="131" t="s">
        <v>108</v>
      </c>
      <c r="W6" s="132"/>
      <c r="X6" s="146" t="s">
        <v>109</v>
      </c>
      <c r="Y6" s="147"/>
    </row>
    <row r="7" spans="1:25" ht="45">
      <c r="A7" s="127"/>
      <c r="B7" s="127"/>
      <c r="C7" s="127"/>
      <c r="D7" s="145"/>
      <c r="E7" s="80" t="s">
        <v>110</v>
      </c>
      <c r="F7" s="81" t="s">
        <v>111</v>
      </c>
      <c r="G7" s="81" t="s">
        <v>112</v>
      </c>
      <c r="H7" s="134" t="s">
        <v>113</v>
      </c>
      <c r="I7" s="81" t="s">
        <v>114</v>
      </c>
      <c r="J7" s="81" t="s">
        <v>115</v>
      </c>
      <c r="K7" s="81" t="s">
        <v>116</v>
      </c>
      <c r="L7" s="81" t="s">
        <v>115</v>
      </c>
      <c r="M7" s="81" t="s">
        <v>116</v>
      </c>
      <c r="N7" s="81" t="s">
        <v>115</v>
      </c>
      <c r="O7" s="81" t="s">
        <v>116</v>
      </c>
      <c r="P7" s="81" t="s">
        <v>115</v>
      </c>
      <c r="Q7" s="81" t="s">
        <v>116</v>
      </c>
      <c r="R7" s="81" t="s">
        <v>115</v>
      </c>
      <c r="S7" s="81" t="s">
        <v>116</v>
      </c>
      <c r="T7" s="81" t="s">
        <v>115</v>
      </c>
      <c r="U7" s="81" t="s">
        <v>116</v>
      </c>
      <c r="V7" s="81" t="s">
        <v>115</v>
      </c>
      <c r="W7" s="81" t="s">
        <v>116</v>
      </c>
      <c r="X7" s="81" t="s">
        <v>115</v>
      </c>
      <c r="Y7" s="81" t="s">
        <v>116</v>
      </c>
    </row>
    <row r="8" spans="1:25" ht="15">
      <c r="A8" s="82">
        <v>1</v>
      </c>
      <c r="B8" s="83" t="s">
        <v>117</v>
      </c>
      <c r="C8" s="82"/>
      <c r="D8" s="82"/>
      <c r="E8" s="82"/>
      <c r="F8" s="84"/>
      <c r="G8" s="84"/>
      <c r="H8" s="135"/>
      <c r="I8" s="84"/>
      <c r="J8" s="84"/>
      <c r="K8" s="84"/>
      <c r="L8" s="84"/>
      <c r="M8" s="84"/>
      <c r="N8" s="84"/>
      <c r="O8" s="84"/>
      <c r="P8" s="84"/>
      <c r="Q8" s="84"/>
      <c r="R8" s="84"/>
      <c r="S8" s="84"/>
      <c r="T8" s="84"/>
      <c r="U8" s="84"/>
      <c r="V8" s="84"/>
      <c r="W8" s="84"/>
      <c r="X8" s="84"/>
      <c r="Y8" s="84"/>
    </row>
    <row r="9" spans="1:25" ht="15">
      <c r="A9" s="85">
        <v>1.01</v>
      </c>
      <c r="B9" s="86" t="s">
        <v>118</v>
      </c>
      <c r="C9" s="85" t="s">
        <v>119</v>
      </c>
      <c r="D9" s="87">
        <v>2</v>
      </c>
      <c r="E9" s="88"/>
      <c r="F9" s="89"/>
      <c r="G9" s="90">
        <f>E9*F9</f>
        <v>0</v>
      </c>
      <c r="H9" s="91"/>
      <c r="I9" s="90">
        <f>G9+(G9*H9)</f>
        <v>0</v>
      </c>
      <c r="J9" s="89"/>
      <c r="K9" s="89"/>
      <c r="L9" s="89"/>
      <c r="M9" s="89"/>
      <c r="N9" s="89"/>
      <c r="O9" s="89"/>
      <c r="P9" s="89"/>
      <c r="Q9" s="89"/>
      <c r="R9" s="89"/>
      <c r="S9" s="89"/>
      <c r="T9" s="89"/>
      <c r="U9" s="89"/>
      <c r="V9" s="89"/>
      <c r="W9" s="89"/>
      <c r="X9" s="90">
        <f>J9+L9+N9+P9+R9+T9+V9</f>
        <v>0</v>
      </c>
      <c r="Y9" s="90">
        <f>K9+M9+O9+Q9+S9+U9+W9</f>
        <v>0</v>
      </c>
    </row>
    <row r="10" spans="1:25" ht="30">
      <c r="A10" s="85">
        <v>1.02</v>
      </c>
      <c r="B10" s="86" t="s">
        <v>120</v>
      </c>
      <c r="C10" s="85" t="s">
        <v>119</v>
      </c>
      <c r="D10" s="87">
        <v>2</v>
      </c>
      <c r="E10" s="88"/>
      <c r="F10" s="89"/>
      <c r="G10" s="90">
        <f aca="true" t="shared" si="0" ref="G10:G37">E10*F10</f>
        <v>0</v>
      </c>
      <c r="H10" s="91"/>
      <c r="I10" s="90">
        <f aca="true" t="shared" si="1" ref="I10:I35">G10+(G10*H10)</f>
        <v>0</v>
      </c>
      <c r="J10" s="89"/>
      <c r="K10" s="89"/>
      <c r="L10" s="89"/>
      <c r="M10" s="89"/>
      <c r="N10" s="89"/>
      <c r="O10" s="89"/>
      <c r="P10" s="89"/>
      <c r="Q10" s="89"/>
      <c r="R10" s="89"/>
      <c r="S10" s="89"/>
      <c r="T10" s="89"/>
      <c r="U10" s="89"/>
      <c r="V10" s="89"/>
      <c r="W10" s="89"/>
      <c r="X10" s="90">
        <f aca="true" t="shared" si="2" ref="X10:Y35">J10+L10+N10+P10+R10+T10+V10</f>
        <v>0</v>
      </c>
      <c r="Y10" s="90">
        <f t="shared" si="2"/>
        <v>0</v>
      </c>
    </row>
    <row r="11" spans="1:25" ht="45">
      <c r="A11" s="85">
        <v>1.03</v>
      </c>
      <c r="B11" s="86" t="s">
        <v>121</v>
      </c>
      <c r="C11" s="85" t="s">
        <v>119</v>
      </c>
      <c r="D11" s="87">
        <v>4</v>
      </c>
      <c r="E11" s="88"/>
      <c r="F11" s="89"/>
      <c r="G11" s="90">
        <f t="shared" si="0"/>
        <v>0</v>
      </c>
      <c r="H11" s="91"/>
      <c r="I11" s="90">
        <f t="shared" si="1"/>
        <v>0</v>
      </c>
      <c r="J11" s="89"/>
      <c r="K11" s="89"/>
      <c r="L11" s="89"/>
      <c r="M11" s="89"/>
      <c r="N11" s="89"/>
      <c r="O11" s="89"/>
      <c r="P11" s="89"/>
      <c r="Q11" s="89"/>
      <c r="R11" s="89"/>
      <c r="S11" s="89"/>
      <c r="T11" s="89"/>
      <c r="U11" s="89"/>
      <c r="V11" s="89"/>
      <c r="W11" s="89"/>
      <c r="X11" s="90">
        <f t="shared" si="2"/>
        <v>0</v>
      </c>
      <c r="Y11" s="90">
        <f t="shared" si="2"/>
        <v>0</v>
      </c>
    </row>
    <row r="12" spans="1:25" ht="15">
      <c r="A12" s="85">
        <v>1.04</v>
      </c>
      <c r="B12" s="86" t="s">
        <v>122</v>
      </c>
      <c r="C12" s="85" t="s">
        <v>119</v>
      </c>
      <c r="D12" s="87">
        <v>2</v>
      </c>
      <c r="E12" s="88"/>
      <c r="F12" s="89"/>
      <c r="G12" s="90">
        <f t="shared" si="0"/>
        <v>0</v>
      </c>
      <c r="H12" s="91"/>
      <c r="I12" s="90">
        <f t="shared" si="1"/>
        <v>0</v>
      </c>
      <c r="J12" s="89"/>
      <c r="K12" s="89"/>
      <c r="L12" s="89"/>
      <c r="M12" s="89"/>
      <c r="N12" s="89"/>
      <c r="O12" s="89"/>
      <c r="P12" s="89"/>
      <c r="Q12" s="89"/>
      <c r="R12" s="89"/>
      <c r="S12" s="89"/>
      <c r="T12" s="89"/>
      <c r="U12" s="89"/>
      <c r="V12" s="89"/>
      <c r="W12" s="89"/>
      <c r="X12" s="90">
        <f t="shared" si="2"/>
        <v>0</v>
      </c>
      <c r="Y12" s="90">
        <f t="shared" si="2"/>
        <v>0</v>
      </c>
    </row>
    <row r="13" spans="1:25" ht="30">
      <c r="A13" s="85">
        <v>1.05</v>
      </c>
      <c r="B13" s="86" t="s">
        <v>123</v>
      </c>
      <c r="C13" s="85" t="s">
        <v>119</v>
      </c>
      <c r="D13" s="87">
        <v>2</v>
      </c>
      <c r="E13" s="88"/>
      <c r="F13" s="89"/>
      <c r="G13" s="90">
        <f t="shared" si="0"/>
        <v>0</v>
      </c>
      <c r="H13" s="91"/>
      <c r="I13" s="90">
        <f t="shared" si="1"/>
        <v>0</v>
      </c>
      <c r="J13" s="89"/>
      <c r="K13" s="89"/>
      <c r="L13" s="89"/>
      <c r="M13" s="89"/>
      <c r="N13" s="89"/>
      <c r="O13" s="89"/>
      <c r="P13" s="89"/>
      <c r="Q13" s="89"/>
      <c r="R13" s="89"/>
      <c r="S13" s="89"/>
      <c r="T13" s="89"/>
      <c r="U13" s="89"/>
      <c r="V13" s="89"/>
      <c r="W13" s="89"/>
      <c r="X13" s="90">
        <f t="shared" si="2"/>
        <v>0</v>
      </c>
      <c r="Y13" s="90">
        <f t="shared" si="2"/>
        <v>0</v>
      </c>
    </row>
    <row r="14" spans="1:25" ht="30">
      <c r="A14" s="85">
        <v>1.06</v>
      </c>
      <c r="B14" s="86" t="s">
        <v>124</v>
      </c>
      <c r="C14" s="85" t="s">
        <v>119</v>
      </c>
      <c r="D14" s="87">
        <v>6</v>
      </c>
      <c r="E14" s="88"/>
      <c r="F14" s="89"/>
      <c r="G14" s="90">
        <f t="shared" si="0"/>
        <v>0</v>
      </c>
      <c r="H14" s="91"/>
      <c r="I14" s="90">
        <f t="shared" si="1"/>
        <v>0</v>
      </c>
      <c r="J14" s="89"/>
      <c r="K14" s="89"/>
      <c r="L14" s="89"/>
      <c r="M14" s="89"/>
      <c r="N14" s="89"/>
      <c r="O14" s="89"/>
      <c r="P14" s="89"/>
      <c r="Q14" s="89"/>
      <c r="R14" s="89"/>
      <c r="S14" s="89"/>
      <c r="T14" s="89"/>
      <c r="U14" s="89"/>
      <c r="V14" s="89"/>
      <c r="W14" s="89"/>
      <c r="X14" s="90">
        <f t="shared" si="2"/>
        <v>0</v>
      </c>
      <c r="Y14" s="90">
        <f t="shared" si="2"/>
        <v>0</v>
      </c>
    </row>
    <row r="15" spans="1:25" ht="45">
      <c r="A15" s="85">
        <v>1.07</v>
      </c>
      <c r="B15" s="86" t="s">
        <v>125</v>
      </c>
      <c r="C15" s="85" t="s">
        <v>119</v>
      </c>
      <c r="D15" s="87">
        <v>1</v>
      </c>
      <c r="E15" s="88"/>
      <c r="F15" s="89"/>
      <c r="G15" s="90">
        <f t="shared" si="0"/>
        <v>0</v>
      </c>
      <c r="H15" s="91"/>
      <c r="I15" s="90">
        <f t="shared" si="1"/>
        <v>0</v>
      </c>
      <c r="J15" s="89"/>
      <c r="K15" s="89"/>
      <c r="L15" s="89"/>
      <c r="M15" s="89"/>
      <c r="N15" s="89"/>
      <c r="O15" s="89"/>
      <c r="P15" s="89"/>
      <c r="Q15" s="89"/>
      <c r="R15" s="89"/>
      <c r="S15" s="89"/>
      <c r="T15" s="89"/>
      <c r="U15" s="89"/>
      <c r="V15" s="89"/>
      <c r="W15" s="89"/>
      <c r="X15" s="90">
        <f t="shared" si="2"/>
        <v>0</v>
      </c>
      <c r="Y15" s="90">
        <f t="shared" si="2"/>
        <v>0</v>
      </c>
    </row>
    <row r="16" spans="1:25" ht="30">
      <c r="A16" s="85">
        <v>1.08</v>
      </c>
      <c r="B16" s="86" t="s">
        <v>126</v>
      </c>
      <c r="C16" s="85" t="s">
        <v>119</v>
      </c>
      <c r="D16" s="87">
        <v>2</v>
      </c>
      <c r="E16" s="88"/>
      <c r="F16" s="89"/>
      <c r="G16" s="90">
        <f t="shared" si="0"/>
        <v>0</v>
      </c>
      <c r="H16" s="91"/>
      <c r="I16" s="90">
        <f t="shared" si="1"/>
        <v>0</v>
      </c>
      <c r="J16" s="89"/>
      <c r="K16" s="89"/>
      <c r="L16" s="89"/>
      <c r="M16" s="89"/>
      <c r="N16" s="89"/>
      <c r="O16" s="89"/>
      <c r="P16" s="89"/>
      <c r="Q16" s="89"/>
      <c r="R16" s="89"/>
      <c r="S16" s="89"/>
      <c r="T16" s="89"/>
      <c r="U16" s="89"/>
      <c r="V16" s="89"/>
      <c r="W16" s="89"/>
      <c r="X16" s="90">
        <f t="shared" si="2"/>
        <v>0</v>
      </c>
      <c r="Y16" s="90">
        <f t="shared" si="2"/>
        <v>0</v>
      </c>
    </row>
    <row r="17" spans="1:25" ht="30">
      <c r="A17" s="85">
        <v>1.09</v>
      </c>
      <c r="B17" s="86" t="s">
        <v>127</v>
      </c>
      <c r="C17" s="85" t="s">
        <v>119</v>
      </c>
      <c r="D17" s="87">
        <v>7</v>
      </c>
      <c r="E17" s="88"/>
      <c r="F17" s="89"/>
      <c r="G17" s="90">
        <f t="shared" si="0"/>
        <v>0</v>
      </c>
      <c r="H17" s="91"/>
      <c r="I17" s="90">
        <f t="shared" si="1"/>
        <v>0</v>
      </c>
      <c r="J17" s="89"/>
      <c r="K17" s="89"/>
      <c r="L17" s="89"/>
      <c r="M17" s="89"/>
      <c r="N17" s="89"/>
      <c r="O17" s="89"/>
      <c r="P17" s="89"/>
      <c r="Q17" s="89"/>
      <c r="R17" s="89"/>
      <c r="S17" s="89"/>
      <c r="T17" s="89"/>
      <c r="U17" s="89"/>
      <c r="V17" s="89"/>
      <c r="W17" s="89"/>
      <c r="X17" s="90">
        <f t="shared" si="2"/>
        <v>0</v>
      </c>
      <c r="Y17" s="90">
        <f t="shared" si="2"/>
        <v>0</v>
      </c>
    </row>
    <row r="18" spans="1:25" ht="45">
      <c r="A18" s="85">
        <v>1.1</v>
      </c>
      <c r="B18" s="86" t="s">
        <v>128</v>
      </c>
      <c r="C18" s="85" t="s">
        <v>119</v>
      </c>
      <c r="D18" s="87">
        <v>24</v>
      </c>
      <c r="E18" s="88"/>
      <c r="F18" s="89"/>
      <c r="G18" s="90">
        <f t="shared" si="0"/>
        <v>0</v>
      </c>
      <c r="H18" s="91"/>
      <c r="I18" s="90">
        <f t="shared" si="1"/>
        <v>0</v>
      </c>
      <c r="J18" s="89"/>
      <c r="K18" s="89"/>
      <c r="L18" s="89"/>
      <c r="M18" s="89"/>
      <c r="N18" s="89"/>
      <c r="O18" s="89"/>
      <c r="P18" s="89"/>
      <c r="Q18" s="89"/>
      <c r="R18" s="89"/>
      <c r="S18" s="89"/>
      <c r="T18" s="89"/>
      <c r="U18" s="89"/>
      <c r="V18" s="89"/>
      <c r="W18" s="89"/>
      <c r="X18" s="90">
        <f t="shared" si="2"/>
        <v>0</v>
      </c>
      <c r="Y18" s="90">
        <f t="shared" si="2"/>
        <v>0</v>
      </c>
    </row>
    <row r="19" spans="1:25" ht="15">
      <c r="A19" s="85">
        <v>1.11</v>
      </c>
      <c r="B19" s="86" t="s">
        <v>129</v>
      </c>
      <c r="C19" s="85" t="s">
        <v>119</v>
      </c>
      <c r="D19" s="87">
        <v>16</v>
      </c>
      <c r="E19" s="88"/>
      <c r="F19" s="89"/>
      <c r="G19" s="90">
        <f t="shared" si="0"/>
        <v>0</v>
      </c>
      <c r="H19" s="91"/>
      <c r="I19" s="90">
        <f t="shared" si="1"/>
        <v>0</v>
      </c>
      <c r="J19" s="89"/>
      <c r="K19" s="89"/>
      <c r="L19" s="89"/>
      <c r="M19" s="89"/>
      <c r="N19" s="89"/>
      <c r="O19" s="89"/>
      <c r="P19" s="89"/>
      <c r="Q19" s="89"/>
      <c r="R19" s="89"/>
      <c r="S19" s="89"/>
      <c r="T19" s="89"/>
      <c r="U19" s="89"/>
      <c r="V19" s="89"/>
      <c r="W19" s="89"/>
      <c r="X19" s="90">
        <f t="shared" si="2"/>
        <v>0</v>
      </c>
      <c r="Y19" s="90">
        <f t="shared" si="2"/>
        <v>0</v>
      </c>
    </row>
    <row r="20" spans="1:25" ht="15">
      <c r="A20" s="85">
        <v>1.12</v>
      </c>
      <c r="B20" s="86" t="s">
        <v>130</v>
      </c>
      <c r="C20" s="85" t="s">
        <v>119</v>
      </c>
      <c r="D20" s="87">
        <v>84</v>
      </c>
      <c r="E20" s="88"/>
      <c r="F20" s="89"/>
      <c r="G20" s="90">
        <f t="shared" si="0"/>
        <v>0</v>
      </c>
      <c r="H20" s="91"/>
      <c r="I20" s="90">
        <f t="shared" si="1"/>
        <v>0</v>
      </c>
      <c r="J20" s="89"/>
      <c r="K20" s="89"/>
      <c r="L20" s="89"/>
      <c r="M20" s="89"/>
      <c r="N20" s="89"/>
      <c r="O20" s="89"/>
      <c r="P20" s="89"/>
      <c r="Q20" s="89"/>
      <c r="R20" s="89"/>
      <c r="S20" s="89"/>
      <c r="T20" s="89"/>
      <c r="U20" s="89"/>
      <c r="V20" s="89"/>
      <c r="W20" s="89"/>
      <c r="X20" s="90">
        <f t="shared" si="2"/>
        <v>0</v>
      </c>
      <c r="Y20" s="90">
        <f t="shared" si="2"/>
        <v>0</v>
      </c>
    </row>
    <row r="21" spans="1:25" ht="30">
      <c r="A21" s="85">
        <v>1.13</v>
      </c>
      <c r="B21" s="86" t="s">
        <v>131</v>
      </c>
      <c r="C21" s="85" t="s">
        <v>119</v>
      </c>
      <c r="D21" s="87">
        <v>1</v>
      </c>
      <c r="E21" s="88"/>
      <c r="F21" s="89"/>
      <c r="G21" s="90">
        <f t="shared" si="0"/>
        <v>0</v>
      </c>
      <c r="H21" s="91"/>
      <c r="I21" s="90">
        <f t="shared" si="1"/>
        <v>0</v>
      </c>
      <c r="J21" s="89"/>
      <c r="K21" s="89"/>
      <c r="L21" s="89"/>
      <c r="M21" s="89"/>
      <c r="N21" s="89"/>
      <c r="O21" s="89"/>
      <c r="P21" s="89"/>
      <c r="Q21" s="89"/>
      <c r="R21" s="89"/>
      <c r="S21" s="89"/>
      <c r="T21" s="89"/>
      <c r="U21" s="89"/>
      <c r="V21" s="89"/>
      <c r="W21" s="89"/>
      <c r="X21" s="90">
        <f t="shared" si="2"/>
        <v>0</v>
      </c>
      <c r="Y21" s="90">
        <f t="shared" si="2"/>
        <v>0</v>
      </c>
    </row>
    <row r="22" spans="1:25" ht="15">
      <c r="A22" s="85">
        <v>1.14</v>
      </c>
      <c r="B22" s="86" t="s">
        <v>132</v>
      </c>
      <c r="C22" s="85" t="s">
        <v>119</v>
      </c>
      <c r="D22" s="87">
        <v>1</v>
      </c>
      <c r="E22" s="88"/>
      <c r="F22" s="89"/>
      <c r="G22" s="90">
        <f t="shared" si="0"/>
        <v>0</v>
      </c>
      <c r="H22" s="91"/>
      <c r="I22" s="90">
        <f t="shared" si="1"/>
        <v>0</v>
      </c>
      <c r="J22" s="89"/>
      <c r="K22" s="89"/>
      <c r="L22" s="89"/>
      <c r="M22" s="89"/>
      <c r="N22" s="89"/>
      <c r="O22" s="89"/>
      <c r="P22" s="89"/>
      <c r="Q22" s="89"/>
      <c r="R22" s="89"/>
      <c r="S22" s="89"/>
      <c r="T22" s="89"/>
      <c r="U22" s="89"/>
      <c r="V22" s="89"/>
      <c r="W22" s="89"/>
      <c r="X22" s="90">
        <f t="shared" si="2"/>
        <v>0</v>
      </c>
      <c r="Y22" s="90">
        <f t="shared" si="2"/>
        <v>0</v>
      </c>
    </row>
    <row r="23" spans="1:25" ht="30">
      <c r="A23" s="85">
        <v>1.15</v>
      </c>
      <c r="B23" s="86" t="s">
        <v>133</v>
      </c>
      <c r="C23" s="85" t="s">
        <v>119</v>
      </c>
      <c r="D23" s="87">
        <v>79</v>
      </c>
      <c r="E23" s="88"/>
      <c r="F23" s="89"/>
      <c r="G23" s="90">
        <f t="shared" si="0"/>
        <v>0</v>
      </c>
      <c r="H23" s="91"/>
      <c r="I23" s="90">
        <f t="shared" si="1"/>
        <v>0</v>
      </c>
      <c r="J23" s="89"/>
      <c r="K23" s="89"/>
      <c r="L23" s="89"/>
      <c r="M23" s="89"/>
      <c r="N23" s="89"/>
      <c r="O23" s="89"/>
      <c r="P23" s="89"/>
      <c r="Q23" s="89"/>
      <c r="R23" s="89"/>
      <c r="S23" s="89"/>
      <c r="T23" s="89"/>
      <c r="U23" s="89"/>
      <c r="V23" s="89"/>
      <c r="W23" s="89"/>
      <c r="X23" s="90">
        <f t="shared" si="2"/>
        <v>0</v>
      </c>
      <c r="Y23" s="90">
        <f t="shared" si="2"/>
        <v>0</v>
      </c>
    </row>
    <row r="24" spans="1:25" ht="30">
      <c r="A24" s="85">
        <v>1.16</v>
      </c>
      <c r="B24" s="86" t="s">
        <v>134</v>
      </c>
      <c r="C24" s="85" t="s">
        <v>119</v>
      </c>
      <c r="D24" s="87">
        <v>41</v>
      </c>
      <c r="E24" s="88"/>
      <c r="F24" s="89"/>
      <c r="G24" s="90">
        <f t="shared" si="0"/>
        <v>0</v>
      </c>
      <c r="H24" s="91"/>
      <c r="I24" s="90">
        <f t="shared" si="1"/>
        <v>0</v>
      </c>
      <c r="J24" s="89"/>
      <c r="K24" s="89"/>
      <c r="L24" s="89"/>
      <c r="M24" s="89"/>
      <c r="N24" s="89"/>
      <c r="O24" s="89"/>
      <c r="P24" s="89"/>
      <c r="Q24" s="89"/>
      <c r="R24" s="89"/>
      <c r="S24" s="89"/>
      <c r="T24" s="89"/>
      <c r="U24" s="89"/>
      <c r="V24" s="89"/>
      <c r="W24" s="89"/>
      <c r="X24" s="90">
        <f t="shared" si="2"/>
        <v>0</v>
      </c>
      <c r="Y24" s="90">
        <f t="shared" si="2"/>
        <v>0</v>
      </c>
    </row>
    <row r="25" spans="1:25" ht="30">
      <c r="A25" s="85">
        <v>1.17</v>
      </c>
      <c r="B25" s="86" t="s">
        <v>135</v>
      </c>
      <c r="C25" s="85" t="s">
        <v>119</v>
      </c>
      <c r="D25" s="87">
        <v>28</v>
      </c>
      <c r="E25" s="88"/>
      <c r="F25" s="89"/>
      <c r="G25" s="90">
        <f t="shared" si="0"/>
        <v>0</v>
      </c>
      <c r="H25" s="91"/>
      <c r="I25" s="90">
        <f t="shared" si="1"/>
        <v>0</v>
      </c>
      <c r="J25" s="89"/>
      <c r="K25" s="89"/>
      <c r="L25" s="89"/>
      <c r="M25" s="89"/>
      <c r="N25" s="89"/>
      <c r="O25" s="89"/>
      <c r="P25" s="89"/>
      <c r="Q25" s="89"/>
      <c r="R25" s="89"/>
      <c r="S25" s="89"/>
      <c r="T25" s="89"/>
      <c r="U25" s="89"/>
      <c r="V25" s="89"/>
      <c r="W25" s="89"/>
      <c r="X25" s="90">
        <f t="shared" si="2"/>
        <v>0</v>
      </c>
      <c r="Y25" s="90">
        <f t="shared" si="2"/>
        <v>0</v>
      </c>
    </row>
    <row r="26" spans="1:25" ht="15">
      <c r="A26" s="85">
        <v>1.18</v>
      </c>
      <c r="B26" s="86" t="s">
        <v>136</v>
      </c>
      <c r="C26" s="85" t="s">
        <v>119</v>
      </c>
      <c r="D26" s="87">
        <v>143</v>
      </c>
      <c r="E26" s="88"/>
      <c r="F26" s="89"/>
      <c r="G26" s="90">
        <f t="shared" si="0"/>
        <v>0</v>
      </c>
      <c r="H26" s="91"/>
      <c r="I26" s="90">
        <f t="shared" si="1"/>
        <v>0</v>
      </c>
      <c r="J26" s="89"/>
      <c r="K26" s="89"/>
      <c r="L26" s="89"/>
      <c r="M26" s="89"/>
      <c r="N26" s="89"/>
      <c r="O26" s="89"/>
      <c r="P26" s="89"/>
      <c r="Q26" s="89"/>
      <c r="R26" s="89"/>
      <c r="S26" s="89"/>
      <c r="T26" s="89"/>
      <c r="U26" s="89"/>
      <c r="V26" s="89"/>
      <c r="W26" s="89"/>
      <c r="X26" s="90">
        <f t="shared" si="2"/>
        <v>0</v>
      </c>
      <c r="Y26" s="90">
        <f t="shared" si="2"/>
        <v>0</v>
      </c>
    </row>
    <row r="27" spans="1:25" ht="15">
      <c r="A27" s="85">
        <v>1.19</v>
      </c>
      <c r="B27" s="86" t="s">
        <v>137</v>
      </c>
      <c r="C27" s="85" t="s">
        <v>119</v>
      </c>
      <c r="D27" s="87">
        <v>394</v>
      </c>
      <c r="E27" s="88"/>
      <c r="F27" s="89"/>
      <c r="G27" s="90">
        <f t="shared" si="0"/>
        <v>0</v>
      </c>
      <c r="H27" s="91"/>
      <c r="I27" s="90">
        <f t="shared" si="1"/>
        <v>0</v>
      </c>
      <c r="J27" s="89"/>
      <c r="K27" s="89"/>
      <c r="L27" s="89"/>
      <c r="M27" s="89"/>
      <c r="N27" s="89"/>
      <c r="O27" s="89"/>
      <c r="P27" s="89"/>
      <c r="Q27" s="89"/>
      <c r="R27" s="89"/>
      <c r="S27" s="89"/>
      <c r="T27" s="89"/>
      <c r="U27" s="89"/>
      <c r="V27" s="89"/>
      <c r="W27" s="89"/>
      <c r="X27" s="90">
        <f t="shared" si="2"/>
        <v>0</v>
      </c>
      <c r="Y27" s="90">
        <f t="shared" si="2"/>
        <v>0</v>
      </c>
    </row>
    <row r="28" spans="1:25" ht="15">
      <c r="A28" s="85">
        <v>1.2</v>
      </c>
      <c r="B28" s="86" t="s">
        <v>138</v>
      </c>
      <c r="C28" s="85" t="s">
        <v>119</v>
      </c>
      <c r="D28" s="87">
        <v>51</v>
      </c>
      <c r="E28" s="88"/>
      <c r="F28" s="89"/>
      <c r="G28" s="90">
        <f t="shared" si="0"/>
        <v>0</v>
      </c>
      <c r="H28" s="91"/>
      <c r="I28" s="90">
        <f t="shared" si="1"/>
        <v>0</v>
      </c>
      <c r="J28" s="89"/>
      <c r="K28" s="89"/>
      <c r="L28" s="89"/>
      <c r="M28" s="89"/>
      <c r="N28" s="89"/>
      <c r="O28" s="89"/>
      <c r="P28" s="89"/>
      <c r="Q28" s="89"/>
      <c r="R28" s="89"/>
      <c r="S28" s="89"/>
      <c r="T28" s="89"/>
      <c r="U28" s="89"/>
      <c r="V28" s="89"/>
      <c r="W28" s="89"/>
      <c r="X28" s="90">
        <f t="shared" si="2"/>
        <v>0</v>
      </c>
      <c r="Y28" s="90">
        <f t="shared" si="2"/>
        <v>0</v>
      </c>
    </row>
    <row r="29" spans="1:25" ht="15">
      <c r="A29" s="85">
        <v>1.21</v>
      </c>
      <c r="B29" s="86" t="s">
        <v>139</v>
      </c>
      <c r="C29" s="85" t="s">
        <v>119</v>
      </c>
      <c r="D29" s="87">
        <v>4</v>
      </c>
      <c r="E29" s="88"/>
      <c r="F29" s="89"/>
      <c r="G29" s="90">
        <f t="shared" si="0"/>
        <v>0</v>
      </c>
      <c r="H29" s="91"/>
      <c r="I29" s="90">
        <f t="shared" si="1"/>
        <v>0</v>
      </c>
      <c r="J29" s="89"/>
      <c r="K29" s="89"/>
      <c r="L29" s="89"/>
      <c r="M29" s="89"/>
      <c r="N29" s="89"/>
      <c r="O29" s="89"/>
      <c r="P29" s="89"/>
      <c r="Q29" s="89"/>
      <c r="R29" s="89"/>
      <c r="S29" s="89"/>
      <c r="T29" s="89"/>
      <c r="U29" s="89"/>
      <c r="V29" s="89"/>
      <c r="W29" s="89"/>
      <c r="X29" s="90">
        <f t="shared" si="2"/>
        <v>0</v>
      </c>
      <c r="Y29" s="90">
        <f t="shared" si="2"/>
        <v>0</v>
      </c>
    </row>
    <row r="30" spans="1:25" ht="15">
      <c r="A30" s="85">
        <v>1.22</v>
      </c>
      <c r="B30" s="86" t="s">
        <v>140</v>
      </c>
      <c r="C30" s="85" t="s">
        <v>119</v>
      </c>
      <c r="D30" s="87">
        <v>1</v>
      </c>
      <c r="E30" s="88"/>
      <c r="F30" s="89"/>
      <c r="G30" s="90">
        <f t="shared" si="0"/>
        <v>0</v>
      </c>
      <c r="H30" s="91"/>
      <c r="I30" s="90">
        <f t="shared" si="1"/>
        <v>0</v>
      </c>
      <c r="J30" s="89"/>
      <c r="K30" s="89"/>
      <c r="L30" s="89"/>
      <c r="M30" s="89"/>
      <c r="N30" s="89"/>
      <c r="O30" s="89"/>
      <c r="P30" s="89"/>
      <c r="Q30" s="89"/>
      <c r="R30" s="89"/>
      <c r="S30" s="89"/>
      <c r="T30" s="89"/>
      <c r="U30" s="89"/>
      <c r="V30" s="89"/>
      <c r="W30" s="89"/>
      <c r="X30" s="90">
        <f t="shared" si="2"/>
        <v>0</v>
      </c>
      <c r="Y30" s="90">
        <f t="shared" si="2"/>
        <v>0</v>
      </c>
    </row>
    <row r="31" spans="1:25" ht="30">
      <c r="A31" s="85">
        <v>1.23</v>
      </c>
      <c r="B31" s="86" t="s">
        <v>141</v>
      </c>
      <c r="C31" s="85" t="s">
        <v>119</v>
      </c>
      <c r="D31" s="87">
        <v>4</v>
      </c>
      <c r="E31" s="88"/>
      <c r="F31" s="89"/>
      <c r="G31" s="90">
        <f t="shared" si="0"/>
        <v>0</v>
      </c>
      <c r="H31" s="91"/>
      <c r="I31" s="90">
        <f t="shared" si="1"/>
        <v>0</v>
      </c>
      <c r="J31" s="89"/>
      <c r="K31" s="89"/>
      <c r="L31" s="89"/>
      <c r="M31" s="89"/>
      <c r="N31" s="89"/>
      <c r="O31" s="89"/>
      <c r="P31" s="89"/>
      <c r="Q31" s="89"/>
      <c r="R31" s="89"/>
      <c r="S31" s="89"/>
      <c r="T31" s="89"/>
      <c r="U31" s="89"/>
      <c r="V31" s="89"/>
      <c r="W31" s="89"/>
      <c r="X31" s="90">
        <f t="shared" si="2"/>
        <v>0</v>
      </c>
      <c r="Y31" s="90">
        <f t="shared" si="2"/>
        <v>0</v>
      </c>
    </row>
    <row r="32" spans="1:25" ht="15">
      <c r="A32" s="85">
        <v>1.24</v>
      </c>
      <c r="B32" s="86" t="s">
        <v>142</v>
      </c>
      <c r="C32" s="85" t="s">
        <v>119</v>
      </c>
      <c r="D32" s="87">
        <v>1</v>
      </c>
      <c r="E32" s="88"/>
      <c r="F32" s="89"/>
      <c r="G32" s="90">
        <f t="shared" si="0"/>
        <v>0</v>
      </c>
      <c r="H32" s="91"/>
      <c r="I32" s="90">
        <f t="shared" si="1"/>
        <v>0</v>
      </c>
      <c r="J32" s="89"/>
      <c r="K32" s="89"/>
      <c r="L32" s="89"/>
      <c r="M32" s="89"/>
      <c r="N32" s="89"/>
      <c r="O32" s="89"/>
      <c r="P32" s="89"/>
      <c r="Q32" s="89"/>
      <c r="R32" s="89"/>
      <c r="S32" s="89"/>
      <c r="T32" s="89"/>
      <c r="U32" s="89"/>
      <c r="V32" s="89"/>
      <c r="W32" s="89"/>
      <c r="X32" s="90">
        <f t="shared" si="2"/>
        <v>0</v>
      </c>
      <c r="Y32" s="90">
        <f t="shared" si="2"/>
        <v>0</v>
      </c>
    </row>
    <row r="33" spans="1:25" ht="15">
      <c r="A33" s="85">
        <v>1.25</v>
      </c>
      <c r="B33" s="86" t="s">
        <v>143</v>
      </c>
      <c r="C33" s="85" t="s">
        <v>119</v>
      </c>
      <c r="D33" s="87">
        <v>1</v>
      </c>
      <c r="E33" s="88"/>
      <c r="F33" s="89"/>
      <c r="G33" s="90">
        <f t="shared" si="0"/>
        <v>0</v>
      </c>
      <c r="H33" s="91"/>
      <c r="I33" s="90">
        <f t="shared" si="1"/>
        <v>0</v>
      </c>
      <c r="J33" s="89"/>
      <c r="K33" s="89"/>
      <c r="L33" s="89"/>
      <c r="M33" s="89"/>
      <c r="N33" s="89"/>
      <c r="O33" s="89"/>
      <c r="P33" s="89"/>
      <c r="Q33" s="89"/>
      <c r="R33" s="89"/>
      <c r="S33" s="89"/>
      <c r="T33" s="89"/>
      <c r="U33" s="89"/>
      <c r="V33" s="89"/>
      <c r="W33" s="89"/>
      <c r="X33" s="90">
        <f t="shared" si="2"/>
        <v>0</v>
      </c>
      <c r="Y33" s="90">
        <f t="shared" si="2"/>
        <v>0</v>
      </c>
    </row>
    <row r="34" spans="1:25" ht="15">
      <c r="A34" s="85">
        <v>1.26</v>
      </c>
      <c r="B34" s="86" t="s">
        <v>144</v>
      </c>
      <c r="C34" s="85" t="s">
        <v>119</v>
      </c>
      <c r="D34" s="87">
        <v>36</v>
      </c>
      <c r="E34" s="88"/>
      <c r="F34" s="89"/>
      <c r="G34" s="90">
        <f t="shared" si="0"/>
        <v>0</v>
      </c>
      <c r="H34" s="91"/>
      <c r="I34" s="90">
        <f t="shared" si="1"/>
        <v>0</v>
      </c>
      <c r="J34" s="89"/>
      <c r="K34" s="89"/>
      <c r="L34" s="89"/>
      <c r="M34" s="89"/>
      <c r="N34" s="89"/>
      <c r="O34" s="89"/>
      <c r="P34" s="89"/>
      <c r="Q34" s="89"/>
      <c r="R34" s="89"/>
      <c r="S34" s="89"/>
      <c r="T34" s="89"/>
      <c r="U34" s="89"/>
      <c r="V34" s="89"/>
      <c r="W34" s="89"/>
      <c r="X34" s="90">
        <f t="shared" si="2"/>
        <v>0</v>
      </c>
      <c r="Y34" s="90">
        <f t="shared" si="2"/>
        <v>0</v>
      </c>
    </row>
    <row r="35" spans="1:25" ht="30">
      <c r="A35" s="85">
        <v>1.27</v>
      </c>
      <c r="B35" s="92" t="s">
        <v>145</v>
      </c>
      <c r="C35" s="85" t="s">
        <v>146</v>
      </c>
      <c r="D35" s="87">
        <v>1</v>
      </c>
      <c r="E35" s="88"/>
      <c r="F35" s="89"/>
      <c r="G35" s="90">
        <f t="shared" si="0"/>
        <v>0</v>
      </c>
      <c r="H35" s="91"/>
      <c r="I35" s="90">
        <f t="shared" si="1"/>
        <v>0</v>
      </c>
      <c r="J35" s="89"/>
      <c r="K35" s="89"/>
      <c r="L35" s="89"/>
      <c r="M35" s="89"/>
      <c r="N35" s="89"/>
      <c r="O35" s="89"/>
      <c r="P35" s="89"/>
      <c r="Q35" s="89"/>
      <c r="R35" s="89"/>
      <c r="S35" s="89"/>
      <c r="T35" s="89"/>
      <c r="U35" s="89"/>
      <c r="V35" s="89"/>
      <c r="W35" s="89"/>
      <c r="X35" s="90">
        <f t="shared" si="2"/>
        <v>0</v>
      </c>
      <c r="Y35" s="90">
        <f t="shared" si="2"/>
        <v>0</v>
      </c>
    </row>
    <row r="36" spans="1:25" ht="15">
      <c r="A36" s="85">
        <v>1.28</v>
      </c>
      <c r="B36" s="92" t="s">
        <v>147</v>
      </c>
      <c r="C36" s="85" t="s">
        <v>146</v>
      </c>
      <c r="D36" s="87">
        <v>1</v>
      </c>
      <c r="E36" s="88"/>
      <c r="F36" s="89"/>
      <c r="G36" s="90">
        <f t="shared" si="0"/>
        <v>0</v>
      </c>
      <c r="H36" s="91"/>
      <c r="I36" s="90">
        <f>G36+(G36*H36)</f>
        <v>0</v>
      </c>
      <c r="J36" s="89"/>
      <c r="K36" s="89"/>
      <c r="L36" s="89"/>
      <c r="M36" s="89"/>
      <c r="N36" s="89"/>
      <c r="O36" s="89"/>
      <c r="P36" s="89"/>
      <c r="Q36" s="89"/>
      <c r="R36" s="89"/>
      <c r="S36" s="89"/>
      <c r="T36" s="89"/>
      <c r="U36" s="89"/>
      <c r="V36" s="89"/>
      <c r="W36" s="89"/>
      <c r="X36" s="90">
        <f>J36+L36+N36+P36+R36+T36+V36</f>
        <v>0</v>
      </c>
      <c r="Y36" s="90">
        <f>K36+M36+O36+Q36+S36+U36+W36</f>
        <v>0</v>
      </c>
    </row>
    <row r="37" spans="1:25" s="98" customFormat="1" ht="30">
      <c r="A37" s="93">
        <v>1.29</v>
      </c>
      <c r="B37" s="94" t="s">
        <v>148</v>
      </c>
      <c r="C37" s="95" t="s">
        <v>149</v>
      </c>
      <c r="D37" s="96"/>
      <c r="E37" s="97"/>
      <c r="F37" s="97"/>
      <c r="G37" s="89">
        <f t="shared" si="0"/>
        <v>0</v>
      </c>
      <c r="H37" s="91"/>
      <c r="I37" s="89">
        <f>G37+(G37*H37)</f>
        <v>0</v>
      </c>
      <c r="J37" s="89"/>
      <c r="K37" s="89"/>
      <c r="L37" s="89"/>
      <c r="M37" s="89"/>
      <c r="N37" s="89"/>
      <c r="O37" s="89"/>
      <c r="P37" s="89"/>
      <c r="Q37" s="89"/>
      <c r="R37" s="89"/>
      <c r="S37" s="89"/>
      <c r="T37" s="89"/>
      <c r="U37" s="89"/>
      <c r="V37" s="89"/>
      <c r="W37" s="89"/>
      <c r="X37" s="89">
        <f>J37+L37+N37+P37+R37+T37+V37</f>
        <v>0</v>
      </c>
      <c r="Y37" s="89">
        <f>K37+M37+O37+Q37+S37+U37+W37</f>
        <v>0</v>
      </c>
    </row>
    <row r="38" spans="1:25" ht="15" customHeight="1">
      <c r="A38" s="99" t="s">
        <v>150</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row>
    <row r="39" spans="1:25" ht="18.75">
      <c r="A39" s="101"/>
      <c r="B39" s="102" t="s">
        <v>151</v>
      </c>
      <c r="C39" s="101"/>
      <c r="D39" s="87"/>
      <c r="E39" s="87"/>
      <c r="F39" s="103"/>
      <c r="G39" s="103">
        <f>SUM(G9:G38)</f>
        <v>0</v>
      </c>
      <c r="H39" s="104"/>
      <c r="I39" s="103">
        <f aca="true" t="shared" si="3" ref="I39:Y39">SUM(I9:I38)</f>
        <v>0</v>
      </c>
      <c r="J39" s="103">
        <f t="shared" si="3"/>
        <v>0</v>
      </c>
      <c r="K39" s="103">
        <f t="shared" si="3"/>
        <v>0</v>
      </c>
      <c r="L39" s="103">
        <f t="shared" si="3"/>
        <v>0</v>
      </c>
      <c r="M39" s="103">
        <f t="shared" si="3"/>
        <v>0</v>
      </c>
      <c r="N39" s="103">
        <f t="shared" si="3"/>
        <v>0</v>
      </c>
      <c r="O39" s="103">
        <f t="shared" si="3"/>
        <v>0</v>
      </c>
      <c r="P39" s="103">
        <f t="shared" si="3"/>
        <v>0</v>
      </c>
      <c r="Q39" s="103">
        <f t="shared" si="3"/>
        <v>0</v>
      </c>
      <c r="R39" s="103">
        <f t="shared" si="3"/>
        <v>0</v>
      </c>
      <c r="S39" s="103">
        <f t="shared" si="3"/>
        <v>0</v>
      </c>
      <c r="T39" s="103">
        <f t="shared" si="3"/>
        <v>0</v>
      </c>
      <c r="U39" s="103">
        <f t="shared" si="3"/>
        <v>0</v>
      </c>
      <c r="V39" s="103">
        <f t="shared" si="3"/>
        <v>0</v>
      </c>
      <c r="W39" s="103">
        <f t="shared" si="3"/>
        <v>0</v>
      </c>
      <c r="X39" s="103">
        <f t="shared" si="3"/>
        <v>0</v>
      </c>
      <c r="Y39" s="103">
        <f t="shared" si="3"/>
        <v>0</v>
      </c>
    </row>
    <row r="40" spans="1:25" ht="15">
      <c r="A40" s="101">
        <v>2</v>
      </c>
      <c r="B40" s="105" t="s">
        <v>152</v>
      </c>
      <c r="C40" s="101"/>
      <c r="D40" s="87"/>
      <c r="E40" s="87"/>
      <c r="F40" s="103"/>
      <c r="G40" s="103"/>
      <c r="H40" s="104"/>
      <c r="I40" s="103"/>
      <c r="J40" s="103"/>
      <c r="K40" s="103"/>
      <c r="L40" s="103"/>
      <c r="M40" s="103"/>
      <c r="N40" s="103"/>
      <c r="O40" s="103"/>
      <c r="P40" s="103"/>
      <c r="Q40" s="103"/>
      <c r="R40" s="103"/>
      <c r="S40" s="103"/>
      <c r="T40" s="103"/>
      <c r="U40" s="103"/>
      <c r="V40" s="103"/>
      <c r="W40" s="103"/>
      <c r="X40" s="103"/>
      <c r="Y40" s="103"/>
    </row>
    <row r="41" spans="1:25" ht="30">
      <c r="A41" s="85">
        <v>2.01</v>
      </c>
      <c r="B41" s="86" t="s">
        <v>153</v>
      </c>
      <c r="C41" s="85" t="s">
        <v>119</v>
      </c>
      <c r="D41" s="87">
        <v>2</v>
      </c>
      <c r="E41" s="88"/>
      <c r="F41" s="89"/>
      <c r="G41" s="90">
        <f>E41*F41</f>
        <v>0</v>
      </c>
      <c r="H41" s="91"/>
      <c r="I41" s="90">
        <f>G41+(G41*H41)</f>
        <v>0</v>
      </c>
      <c r="J41" s="89"/>
      <c r="K41" s="89"/>
      <c r="L41" s="89"/>
      <c r="M41" s="89"/>
      <c r="N41" s="89"/>
      <c r="O41" s="89"/>
      <c r="P41" s="89"/>
      <c r="Q41" s="89"/>
      <c r="R41" s="89"/>
      <c r="S41" s="89"/>
      <c r="T41" s="89"/>
      <c r="U41" s="89"/>
      <c r="V41" s="89"/>
      <c r="W41" s="89"/>
      <c r="X41" s="90">
        <f aca="true" t="shared" si="4" ref="X41:Y59">J41+L41+N41+P41+R41+T41+V41</f>
        <v>0</v>
      </c>
      <c r="Y41" s="90">
        <f t="shared" si="4"/>
        <v>0</v>
      </c>
    </row>
    <row r="42" spans="1:25" ht="30">
      <c r="A42" s="85">
        <v>2.02</v>
      </c>
      <c r="B42" s="86" t="s">
        <v>154</v>
      </c>
      <c r="C42" s="85" t="s">
        <v>119</v>
      </c>
      <c r="D42" s="87">
        <v>1</v>
      </c>
      <c r="E42" s="88"/>
      <c r="F42" s="89"/>
      <c r="G42" s="90">
        <f aca="true" t="shared" si="5" ref="G42:G61">E42*F42</f>
        <v>0</v>
      </c>
      <c r="H42" s="91"/>
      <c r="I42" s="90">
        <f aca="true" t="shared" si="6" ref="I42:I59">G42+(G42*H42)</f>
        <v>0</v>
      </c>
      <c r="J42" s="89"/>
      <c r="K42" s="89"/>
      <c r="L42" s="89"/>
      <c r="M42" s="89"/>
      <c r="N42" s="89"/>
      <c r="O42" s="89"/>
      <c r="P42" s="89"/>
      <c r="Q42" s="89"/>
      <c r="R42" s="89"/>
      <c r="S42" s="89"/>
      <c r="T42" s="89"/>
      <c r="U42" s="89"/>
      <c r="V42" s="89"/>
      <c r="W42" s="89"/>
      <c r="X42" s="90">
        <f t="shared" si="4"/>
        <v>0</v>
      </c>
      <c r="Y42" s="90">
        <f t="shared" si="4"/>
        <v>0</v>
      </c>
    </row>
    <row r="43" spans="1:25" ht="30">
      <c r="A43" s="85">
        <v>2.03</v>
      </c>
      <c r="B43" s="86" t="s">
        <v>155</v>
      </c>
      <c r="C43" s="85" t="s">
        <v>119</v>
      </c>
      <c r="D43" s="87">
        <v>1</v>
      </c>
      <c r="E43" s="88"/>
      <c r="F43" s="89"/>
      <c r="G43" s="90">
        <f t="shared" si="5"/>
        <v>0</v>
      </c>
      <c r="H43" s="91"/>
      <c r="I43" s="90">
        <f t="shared" si="6"/>
        <v>0</v>
      </c>
      <c r="J43" s="89"/>
      <c r="K43" s="89"/>
      <c r="L43" s="89"/>
      <c r="M43" s="89"/>
      <c r="N43" s="89"/>
      <c r="O43" s="89"/>
      <c r="P43" s="89"/>
      <c r="Q43" s="89"/>
      <c r="R43" s="89"/>
      <c r="S43" s="89"/>
      <c r="T43" s="89"/>
      <c r="U43" s="89"/>
      <c r="V43" s="89"/>
      <c r="W43" s="89"/>
      <c r="X43" s="90">
        <f t="shared" si="4"/>
        <v>0</v>
      </c>
      <c r="Y43" s="90">
        <f t="shared" si="4"/>
        <v>0</v>
      </c>
    </row>
    <row r="44" spans="1:25" ht="30">
      <c r="A44" s="85">
        <v>2.04</v>
      </c>
      <c r="B44" s="86" t="s">
        <v>126</v>
      </c>
      <c r="C44" s="85" t="s">
        <v>119</v>
      </c>
      <c r="D44" s="87">
        <v>1</v>
      </c>
      <c r="E44" s="88"/>
      <c r="F44" s="89"/>
      <c r="G44" s="90">
        <f t="shared" si="5"/>
        <v>0</v>
      </c>
      <c r="H44" s="91"/>
      <c r="I44" s="90">
        <f t="shared" si="6"/>
        <v>0</v>
      </c>
      <c r="J44" s="89"/>
      <c r="K44" s="89"/>
      <c r="L44" s="89"/>
      <c r="M44" s="89"/>
      <c r="N44" s="89"/>
      <c r="O44" s="89"/>
      <c r="P44" s="89"/>
      <c r="Q44" s="89"/>
      <c r="R44" s="89"/>
      <c r="S44" s="89"/>
      <c r="T44" s="89"/>
      <c r="U44" s="89"/>
      <c r="V44" s="89"/>
      <c r="W44" s="89"/>
      <c r="X44" s="90">
        <f t="shared" si="4"/>
        <v>0</v>
      </c>
      <c r="Y44" s="90">
        <f t="shared" si="4"/>
        <v>0</v>
      </c>
    </row>
    <row r="45" spans="1:25" ht="30">
      <c r="A45" s="85">
        <v>2.05</v>
      </c>
      <c r="B45" s="86" t="s">
        <v>127</v>
      </c>
      <c r="C45" s="85" t="s">
        <v>119</v>
      </c>
      <c r="D45" s="87">
        <v>8</v>
      </c>
      <c r="E45" s="88"/>
      <c r="F45" s="89"/>
      <c r="G45" s="90">
        <f t="shared" si="5"/>
        <v>0</v>
      </c>
      <c r="H45" s="91"/>
      <c r="I45" s="90">
        <f t="shared" si="6"/>
        <v>0</v>
      </c>
      <c r="J45" s="89"/>
      <c r="K45" s="89"/>
      <c r="L45" s="89"/>
      <c r="M45" s="89"/>
      <c r="N45" s="89"/>
      <c r="O45" s="89"/>
      <c r="P45" s="89"/>
      <c r="Q45" s="89"/>
      <c r="R45" s="89"/>
      <c r="S45" s="89"/>
      <c r="T45" s="89"/>
      <c r="U45" s="89"/>
      <c r="V45" s="89"/>
      <c r="W45" s="89"/>
      <c r="X45" s="90">
        <f t="shared" si="4"/>
        <v>0</v>
      </c>
      <c r="Y45" s="90">
        <f t="shared" si="4"/>
        <v>0</v>
      </c>
    </row>
    <row r="46" spans="1:25" ht="45">
      <c r="A46" s="85">
        <v>2.06</v>
      </c>
      <c r="B46" s="86" t="s">
        <v>128</v>
      </c>
      <c r="C46" s="85" t="s">
        <v>119</v>
      </c>
      <c r="D46" s="87">
        <v>8</v>
      </c>
      <c r="E46" s="88"/>
      <c r="F46" s="89"/>
      <c r="G46" s="90">
        <f t="shared" si="5"/>
        <v>0</v>
      </c>
      <c r="H46" s="91"/>
      <c r="I46" s="90">
        <f t="shared" si="6"/>
        <v>0</v>
      </c>
      <c r="J46" s="89"/>
      <c r="K46" s="89"/>
      <c r="L46" s="89"/>
      <c r="M46" s="89"/>
      <c r="N46" s="89"/>
      <c r="O46" s="89"/>
      <c r="P46" s="89"/>
      <c r="Q46" s="89"/>
      <c r="R46" s="89"/>
      <c r="S46" s="89"/>
      <c r="T46" s="89"/>
      <c r="U46" s="89"/>
      <c r="V46" s="89"/>
      <c r="W46" s="89"/>
      <c r="X46" s="90">
        <f t="shared" si="4"/>
        <v>0</v>
      </c>
      <c r="Y46" s="90">
        <f t="shared" si="4"/>
        <v>0</v>
      </c>
    </row>
    <row r="47" spans="1:25" ht="15">
      <c r="A47" s="85">
        <v>2.07</v>
      </c>
      <c r="B47" s="86" t="s">
        <v>156</v>
      </c>
      <c r="C47" s="85" t="s">
        <v>119</v>
      </c>
      <c r="D47" s="87">
        <v>2</v>
      </c>
      <c r="E47" s="88"/>
      <c r="F47" s="89"/>
      <c r="G47" s="90">
        <f t="shared" si="5"/>
        <v>0</v>
      </c>
      <c r="H47" s="91"/>
      <c r="I47" s="90">
        <f t="shared" si="6"/>
        <v>0</v>
      </c>
      <c r="J47" s="89"/>
      <c r="K47" s="89"/>
      <c r="L47" s="89"/>
      <c r="M47" s="89"/>
      <c r="N47" s="89"/>
      <c r="O47" s="89"/>
      <c r="P47" s="89"/>
      <c r="Q47" s="89"/>
      <c r="R47" s="89"/>
      <c r="S47" s="89"/>
      <c r="T47" s="89"/>
      <c r="U47" s="89"/>
      <c r="V47" s="89"/>
      <c r="W47" s="89"/>
      <c r="X47" s="90">
        <f t="shared" si="4"/>
        <v>0</v>
      </c>
      <c r="Y47" s="90">
        <f t="shared" si="4"/>
        <v>0</v>
      </c>
    </row>
    <row r="48" spans="1:25" ht="15">
      <c r="A48" s="85">
        <v>2.08</v>
      </c>
      <c r="B48" s="86" t="s">
        <v>130</v>
      </c>
      <c r="C48" s="85" t="s">
        <v>119</v>
      </c>
      <c r="D48" s="87">
        <v>38</v>
      </c>
      <c r="E48" s="88"/>
      <c r="F48" s="89"/>
      <c r="G48" s="90">
        <f t="shared" si="5"/>
        <v>0</v>
      </c>
      <c r="H48" s="91"/>
      <c r="I48" s="90">
        <f t="shared" si="6"/>
        <v>0</v>
      </c>
      <c r="J48" s="89"/>
      <c r="K48" s="89"/>
      <c r="L48" s="89"/>
      <c r="M48" s="89"/>
      <c r="N48" s="89"/>
      <c r="O48" s="89"/>
      <c r="P48" s="89"/>
      <c r="Q48" s="89"/>
      <c r="R48" s="89"/>
      <c r="S48" s="89"/>
      <c r="T48" s="89"/>
      <c r="U48" s="89"/>
      <c r="V48" s="89"/>
      <c r="W48" s="89"/>
      <c r="X48" s="90">
        <f t="shared" si="4"/>
        <v>0</v>
      </c>
      <c r="Y48" s="90">
        <f t="shared" si="4"/>
        <v>0</v>
      </c>
    </row>
    <row r="49" spans="1:25" ht="15">
      <c r="A49" s="85">
        <v>2.09</v>
      </c>
      <c r="B49" s="86" t="s">
        <v>157</v>
      </c>
      <c r="C49" s="85" t="s">
        <v>119</v>
      </c>
      <c r="D49" s="87">
        <v>1</v>
      </c>
      <c r="E49" s="88"/>
      <c r="F49" s="89"/>
      <c r="G49" s="90">
        <f t="shared" si="5"/>
        <v>0</v>
      </c>
      <c r="H49" s="91"/>
      <c r="I49" s="90">
        <f t="shared" si="6"/>
        <v>0</v>
      </c>
      <c r="J49" s="89"/>
      <c r="K49" s="89"/>
      <c r="L49" s="89"/>
      <c r="M49" s="89"/>
      <c r="N49" s="89"/>
      <c r="O49" s="89"/>
      <c r="P49" s="89"/>
      <c r="Q49" s="89"/>
      <c r="R49" s="89"/>
      <c r="S49" s="89"/>
      <c r="T49" s="89"/>
      <c r="U49" s="89"/>
      <c r="V49" s="89"/>
      <c r="W49" s="89"/>
      <c r="X49" s="90">
        <f t="shared" si="4"/>
        <v>0</v>
      </c>
      <c r="Y49" s="90">
        <f t="shared" si="4"/>
        <v>0</v>
      </c>
    </row>
    <row r="50" spans="1:25" ht="15">
      <c r="A50" s="85">
        <v>2.1</v>
      </c>
      <c r="B50" s="86" t="s">
        <v>132</v>
      </c>
      <c r="C50" s="85" t="s">
        <v>119</v>
      </c>
      <c r="D50" s="87">
        <v>1</v>
      </c>
      <c r="E50" s="88"/>
      <c r="F50" s="89"/>
      <c r="G50" s="90">
        <f t="shared" si="5"/>
        <v>0</v>
      </c>
      <c r="H50" s="91"/>
      <c r="I50" s="90">
        <f t="shared" si="6"/>
        <v>0</v>
      </c>
      <c r="J50" s="89"/>
      <c r="K50" s="89"/>
      <c r="L50" s="89"/>
      <c r="M50" s="89"/>
      <c r="N50" s="89"/>
      <c r="O50" s="89"/>
      <c r="P50" s="89"/>
      <c r="Q50" s="89"/>
      <c r="R50" s="89"/>
      <c r="S50" s="89"/>
      <c r="T50" s="89"/>
      <c r="U50" s="89"/>
      <c r="V50" s="89"/>
      <c r="W50" s="89"/>
      <c r="X50" s="90">
        <f t="shared" si="4"/>
        <v>0</v>
      </c>
      <c r="Y50" s="90">
        <f t="shared" si="4"/>
        <v>0</v>
      </c>
    </row>
    <row r="51" spans="1:25" ht="30">
      <c r="A51" s="85">
        <v>2.11</v>
      </c>
      <c r="B51" s="86" t="s">
        <v>158</v>
      </c>
      <c r="C51" s="85" t="s">
        <v>119</v>
      </c>
      <c r="D51" s="87">
        <v>12</v>
      </c>
      <c r="E51" s="88"/>
      <c r="F51" s="89"/>
      <c r="G51" s="90">
        <f t="shared" si="5"/>
        <v>0</v>
      </c>
      <c r="H51" s="91"/>
      <c r="I51" s="90">
        <f t="shared" si="6"/>
        <v>0</v>
      </c>
      <c r="J51" s="89"/>
      <c r="K51" s="89"/>
      <c r="L51" s="89"/>
      <c r="M51" s="89"/>
      <c r="N51" s="89"/>
      <c r="O51" s="89"/>
      <c r="P51" s="89"/>
      <c r="Q51" s="89"/>
      <c r="R51" s="89"/>
      <c r="S51" s="89"/>
      <c r="T51" s="89"/>
      <c r="U51" s="89"/>
      <c r="V51" s="89"/>
      <c r="W51" s="89"/>
      <c r="X51" s="90">
        <f t="shared" si="4"/>
        <v>0</v>
      </c>
      <c r="Y51" s="90">
        <f t="shared" si="4"/>
        <v>0</v>
      </c>
    </row>
    <row r="52" spans="1:25" ht="30">
      <c r="A52" s="85">
        <v>2.12</v>
      </c>
      <c r="B52" s="86" t="s">
        <v>133</v>
      </c>
      <c r="C52" s="85" t="s">
        <v>119</v>
      </c>
      <c r="D52" s="87">
        <v>29</v>
      </c>
      <c r="E52" s="88"/>
      <c r="F52" s="89"/>
      <c r="G52" s="90">
        <f t="shared" si="5"/>
        <v>0</v>
      </c>
      <c r="H52" s="91"/>
      <c r="I52" s="90">
        <f t="shared" si="6"/>
        <v>0</v>
      </c>
      <c r="J52" s="89"/>
      <c r="K52" s="89"/>
      <c r="L52" s="89"/>
      <c r="M52" s="89"/>
      <c r="N52" s="89"/>
      <c r="O52" s="89"/>
      <c r="P52" s="89"/>
      <c r="Q52" s="89"/>
      <c r="R52" s="89"/>
      <c r="S52" s="89"/>
      <c r="T52" s="89"/>
      <c r="U52" s="89"/>
      <c r="V52" s="89"/>
      <c r="W52" s="89"/>
      <c r="X52" s="90">
        <f t="shared" si="4"/>
        <v>0</v>
      </c>
      <c r="Y52" s="90">
        <f t="shared" si="4"/>
        <v>0</v>
      </c>
    </row>
    <row r="53" spans="1:25" ht="30">
      <c r="A53" s="85">
        <v>2.13</v>
      </c>
      <c r="B53" s="86" t="s">
        <v>134</v>
      </c>
      <c r="C53" s="85" t="s">
        <v>119</v>
      </c>
      <c r="D53" s="87">
        <v>2</v>
      </c>
      <c r="E53" s="88"/>
      <c r="F53" s="89"/>
      <c r="G53" s="90">
        <f t="shared" si="5"/>
        <v>0</v>
      </c>
      <c r="H53" s="91"/>
      <c r="I53" s="90">
        <f t="shared" si="6"/>
        <v>0</v>
      </c>
      <c r="J53" s="89"/>
      <c r="K53" s="89"/>
      <c r="L53" s="89"/>
      <c r="M53" s="89"/>
      <c r="N53" s="89"/>
      <c r="O53" s="89"/>
      <c r="P53" s="89"/>
      <c r="Q53" s="89"/>
      <c r="R53" s="89"/>
      <c r="S53" s="89"/>
      <c r="T53" s="89"/>
      <c r="U53" s="89"/>
      <c r="V53" s="89"/>
      <c r="W53" s="89"/>
      <c r="X53" s="90">
        <f t="shared" si="4"/>
        <v>0</v>
      </c>
      <c r="Y53" s="90">
        <f t="shared" si="4"/>
        <v>0</v>
      </c>
    </row>
    <row r="54" spans="1:25" ht="15">
      <c r="A54" s="85">
        <v>2.14</v>
      </c>
      <c r="B54" s="86" t="s">
        <v>136</v>
      </c>
      <c r="C54" s="85" t="s">
        <v>119</v>
      </c>
      <c r="D54" s="87">
        <v>46</v>
      </c>
      <c r="E54" s="88"/>
      <c r="F54" s="89"/>
      <c r="G54" s="90">
        <f t="shared" si="5"/>
        <v>0</v>
      </c>
      <c r="H54" s="91"/>
      <c r="I54" s="90">
        <f t="shared" si="6"/>
        <v>0</v>
      </c>
      <c r="J54" s="89"/>
      <c r="K54" s="89"/>
      <c r="L54" s="89"/>
      <c r="M54" s="89"/>
      <c r="N54" s="89"/>
      <c r="O54" s="89"/>
      <c r="P54" s="89"/>
      <c r="Q54" s="89"/>
      <c r="R54" s="89"/>
      <c r="S54" s="89"/>
      <c r="T54" s="89"/>
      <c r="U54" s="89"/>
      <c r="V54" s="89"/>
      <c r="W54" s="89"/>
      <c r="X54" s="90">
        <f t="shared" si="4"/>
        <v>0</v>
      </c>
      <c r="Y54" s="90">
        <f t="shared" si="4"/>
        <v>0</v>
      </c>
    </row>
    <row r="55" spans="1:25" ht="15">
      <c r="A55" s="85">
        <v>2.15</v>
      </c>
      <c r="B55" s="86" t="s">
        <v>137</v>
      </c>
      <c r="C55" s="85" t="s">
        <v>119</v>
      </c>
      <c r="D55" s="87">
        <v>151</v>
      </c>
      <c r="E55" s="88"/>
      <c r="F55" s="89"/>
      <c r="G55" s="90">
        <f t="shared" si="5"/>
        <v>0</v>
      </c>
      <c r="H55" s="91"/>
      <c r="I55" s="90">
        <f t="shared" si="6"/>
        <v>0</v>
      </c>
      <c r="J55" s="89"/>
      <c r="K55" s="89"/>
      <c r="L55" s="89"/>
      <c r="M55" s="89"/>
      <c r="N55" s="89"/>
      <c r="O55" s="89"/>
      <c r="P55" s="89"/>
      <c r="Q55" s="89"/>
      <c r="R55" s="89"/>
      <c r="S55" s="89"/>
      <c r="T55" s="89"/>
      <c r="U55" s="89"/>
      <c r="V55" s="89"/>
      <c r="W55" s="89"/>
      <c r="X55" s="90">
        <f t="shared" si="4"/>
        <v>0</v>
      </c>
      <c r="Y55" s="90">
        <f t="shared" si="4"/>
        <v>0</v>
      </c>
    </row>
    <row r="56" spans="1:25" ht="15">
      <c r="A56" s="85">
        <v>2.16</v>
      </c>
      <c r="B56" s="86" t="s">
        <v>138</v>
      </c>
      <c r="C56" s="85" t="s">
        <v>119</v>
      </c>
      <c r="D56" s="87">
        <v>19</v>
      </c>
      <c r="E56" s="88"/>
      <c r="F56" s="89"/>
      <c r="G56" s="90">
        <f t="shared" si="5"/>
        <v>0</v>
      </c>
      <c r="H56" s="91"/>
      <c r="I56" s="90">
        <f t="shared" si="6"/>
        <v>0</v>
      </c>
      <c r="J56" s="89"/>
      <c r="K56" s="89"/>
      <c r="L56" s="89"/>
      <c r="M56" s="89"/>
      <c r="N56" s="89"/>
      <c r="O56" s="89"/>
      <c r="P56" s="89"/>
      <c r="Q56" s="89"/>
      <c r="R56" s="89"/>
      <c r="S56" s="89"/>
      <c r="T56" s="89"/>
      <c r="U56" s="89"/>
      <c r="V56" s="89"/>
      <c r="W56" s="89"/>
      <c r="X56" s="90">
        <f t="shared" si="4"/>
        <v>0</v>
      </c>
      <c r="Y56" s="90">
        <f t="shared" si="4"/>
        <v>0</v>
      </c>
    </row>
    <row r="57" spans="1:25" ht="15">
      <c r="A57" s="85">
        <v>2.17</v>
      </c>
      <c r="B57" s="86" t="s">
        <v>159</v>
      </c>
      <c r="C57" s="85" t="s">
        <v>119</v>
      </c>
      <c r="D57" s="87">
        <v>2</v>
      </c>
      <c r="E57" s="88"/>
      <c r="F57" s="89"/>
      <c r="G57" s="90">
        <f t="shared" si="5"/>
        <v>0</v>
      </c>
      <c r="H57" s="91"/>
      <c r="I57" s="90">
        <f t="shared" si="6"/>
        <v>0</v>
      </c>
      <c r="J57" s="89"/>
      <c r="K57" s="89"/>
      <c r="L57" s="89"/>
      <c r="M57" s="89"/>
      <c r="N57" s="89"/>
      <c r="O57" s="89"/>
      <c r="P57" s="89"/>
      <c r="Q57" s="89"/>
      <c r="R57" s="89"/>
      <c r="S57" s="89"/>
      <c r="T57" s="89"/>
      <c r="U57" s="89"/>
      <c r="V57" s="89"/>
      <c r="W57" s="89"/>
      <c r="X57" s="90">
        <f t="shared" si="4"/>
        <v>0</v>
      </c>
      <c r="Y57" s="90">
        <f t="shared" si="4"/>
        <v>0</v>
      </c>
    </row>
    <row r="58" spans="1:25" ht="30">
      <c r="A58" s="85">
        <v>2.18</v>
      </c>
      <c r="B58" s="86" t="s">
        <v>141</v>
      </c>
      <c r="C58" s="85" t="s">
        <v>119</v>
      </c>
      <c r="D58" s="87">
        <v>2</v>
      </c>
      <c r="E58" s="88"/>
      <c r="F58" s="89"/>
      <c r="G58" s="90">
        <f t="shared" si="5"/>
        <v>0</v>
      </c>
      <c r="H58" s="91"/>
      <c r="I58" s="90">
        <f t="shared" si="6"/>
        <v>0</v>
      </c>
      <c r="J58" s="89"/>
      <c r="K58" s="89"/>
      <c r="L58" s="89"/>
      <c r="M58" s="89"/>
      <c r="N58" s="89"/>
      <c r="O58" s="89"/>
      <c r="P58" s="89"/>
      <c r="Q58" s="89"/>
      <c r="R58" s="89"/>
      <c r="S58" s="89"/>
      <c r="T58" s="89"/>
      <c r="U58" s="89"/>
      <c r="V58" s="89"/>
      <c r="W58" s="89"/>
      <c r="X58" s="90">
        <f t="shared" si="4"/>
        <v>0</v>
      </c>
      <c r="Y58" s="90">
        <f t="shared" si="4"/>
        <v>0</v>
      </c>
    </row>
    <row r="59" spans="1:25" ht="15">
      <c r="A59" s="85">
        <v>2.19</v>
      </c>
      <c r="B59" s="86" t="s">
        <v>144</v>
      </c>
      <c r="C59" s="85" t="s">
        <v>160</v>
      </c>
      <c r="D59" s="87">
        <v>15</v>
      </c>
      <c r="E59" s="88"/>
      <c r="F59" s="89"/>
      <c r="G59" s="90">
        <f t="shared" si="5"/>
        <v>0</v>
      </c>
      <c r="H59" s="91"/>
      <c r="I59" s="90">
        <f t="shared" si="6"/>
        <v>0</v>
      </c>
      <c r="J59" s="89"/>
      <c r="K59" s="89"/>
      <c r="L59" s="89"/>
      <c r="M59" s="89"/>
      <c r="N59" s="89"/>
      <c r="O59" s="89"/>
      <c r="P59" s="89"/>
      <c r="Q59" s="89"/>
      <c r="R59" s="89"/>
      <c r="S59" s="89"/>
      <c r="T59" s="89"/>
      <c r="U59" s="89"/>
      <c r="V59" s="89"/>
      <c r="W59" s="89"/>
      <c r="X59" s="90">
        <f t="shared" si="4"/>
        <v>0</v>
      </c>
      <c r="Y59" s="90">
        <f t="shared" si="4"/>
        <v>0</v>
      </c>
    </row>
    <row r="60" spans="1:25" ht="15">
      <c r="A60" s="85">
        <v>2.2</v>
      </c>
      <c r="B60" s="92" t="s">
        <v>161</v>
      </c>
      <c r="C60" s="85" t="s">
        <v>146</v>
      </c>
      <c r="D60" s="87">
        <v>1</v>
      </c>
      <c r="E60" s="88"/>
      <c r="F60" s="89"/>
      <c r="G60" s="90">
        <f t="shared" si="5"/>
        <v>0</v>
      </c>
      <c r="H60" s="91"/>
      <c r="I60" s="90">
        <f>G60+(G60*H60)</f>
        <v>0</v>
      </c>
      <c r="J60" s="89"/>
      <c r="K60" s="89"/>
      <c r="L60" s="89"/>
      <c r="M60" s="89"/>
      <c r="N60" s="89"/>
      <c r="O60" s="89"/>
      <c r="P60" s="89"/>
      <c r="Q60" s="89"/>
      <c r="R60" s="89"/>
      <c r="S60" s="89"/>
      <c r="T60" s="89"/>
      <c r="U60" s="89"/>
      <c r="V60" s="89"/>
      <c r="W60" s="89"/>
      <c r="X60" s="90">
        <f>J60+L60+N60+P60+R60+T60+V60</f>
        <v>0</v>
      </c>
      <c r="Y60" s="90">
        <f>K60+M60+O60+Q60+S60+U60+W60</f>
        <v>0</v>
      </c>
    </row>
    <row r="61" spans="1:25" s="98" customFormat="1" ht="30">
      <c r="A61" s="85">
        <v>2.21</v>
      </c>
      <c r="B61" s="94" t="s">
        <v>148</v>
      </c>
      <c r="C61" s="95" t="s">
        <v>149</v>
      </c>
      <c r="D61" s="96"/>
      <c r="E61" s="97"/>
      <c r="F61" s="97"/>
      <c r="G61" s="89">
        <f t="shared" si="5"/>
        <v>0</v>
      </c>
      <c r="H61" s="91"/>
      <c r="I61" s="89">
        <f>G61+(G61*H61)</f>
        <v>0</v>
      </c>
      <c r="J61" s="89"/>
      <c r="K61" s="89"/>
      <c r="L61" s="89"/>
      <c r="M61" s="89"/>
      <c r="N61" s="89"/>
      <c r="O61" s="89"/>
      <c r="P61" s="89"/>
      <c r="Q61" s="89"/>
      <c r="R61" s="89"/>
      <c r="S61" s="89"/>
      <c r="T61" s="89"/>
      <c r="U61" s="89"/>
      <c r="V61" s="89"/>
      <c r="W61" s="89"/>
      <c r="X61" s="89">
        <f>J61+L61+N61+P61+R61+T61+V61</f>
        <v>0</v>
      </c>
      <c r="Y61" s="89">
        <f>K61+M61+O61+Q61+S61+U61+W61</f>
        <v>0</v>
      </c>
    </row>
    <row r="62" spans="1:25" ht="15" customHeight="1">
      <c r="A62" s="136" t="s">
        <v>150</v>
      </c>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row>
    <row r="63" spans="1:25" ht="15">
      <c r="A63" s="101"/>
      <c r="B63" s="105" t="s">
        <v>151</v>
      </c>
      <c r="C63" s="101"/>
      <c r="D63" s="106"/>
      <c r="E63" s="106"/>
      <c r="F63" s="103"/>
      <c r="G63" s="103">
        <f>SUM(G41:G62)</f>
        <v>0</v>
      </c>
      <c r="H63" s="103"/>
      <c r="I63" s="103">
        <f aca="true" t="shared" si="7" ref="I63:Y63">SUM(I41:I62)</f>
        <v>0</v>
      </c>
      <c r="J63" s="103">
        <f t="shared" si="7"/>
        <v>0</v>
      </c>
      <c r="K63" s="103">
        <f t="shared" si="7"/>
        <v>0</v>
      </c>
      <c r="L63" s="103">
        <f t="shared" si="7"/>
        <v>0</v>
      </c>
      <c r="M63" s="103">
        <f t="shared" si="7"/>
        <v>0</v>
      </c>
      <c r="N63" s="103">
        <f t="shared" si="7"/>
        <v>0</v>
      </c>
      <c r="O63" s="103">
        <f t="shared" si="7"/>
        <v>0</v>
      </c>
      <c r="P63" s="103">
        <f t="shared" si="7"/>
        <v>0</v>
      </c>
      <c r="Q63" s="103">
        <f t="shared" si="7"/>
        <v>0</v>
      </c>
      <c r="R63" s="103">
        <f t="shared" si="7"/>
        <v>0</v>
      </c>
      <c r="S63" s="103">
        <f t="shared" si="7"/>
        <v>0</v>
      </c>
      <c r="T63" s="103">
        <f t="shared" si="7"/>
        <v>0</v>
      </c>
      <c r="U63" s="103">
        <f t="shared" si="7"/>
        <v>0</v>
      </c>
      <c r="V63" s="103">
        <f t="shared" si="7"/>
        <v>0</v>
      </c>
      <c r="W63" s="103">
        <f t="shared" si="7"/>
        <v>0</v>
      </c>
      <c r="X63" s="103">
        <f t="shared" si="7"/>
        <v>0</v>
      </c>
      <c r="Y63" s="103">
        <f t="shared" si="7"/>
        <v>0</v>
      </c>
    </row>
    <row r="64" spans="1:25" ht="15">
      <c r="A64" s="101"/>
      <c r="B64" s="105" t="s">
        <v>162</v>
      </c>
      <c r="C64" s="101"/>
      <c r="D64" s="101"/>
      <c r="E64" s="101"/>
      <c r="F64" s="103"/>
      <c r="G64" s="103">
        <f>G39+G63</f>
        <v>0</v>
      </c>
      <c r="H64" s="103"/>
      <c r="I64" s="103">
        <f aca="true" t="shared" si="8" ref="I64:Y64">I39+I63</f>
        <v>0</v>
      </c>
      <c r="J64" s="103">
        <f t="shared" si="8"/>
        <v>0</v>
      </c>
      <c r="K64" s="103">
        <f t="shared" si="8"/>
        <v>0</v>
      </c>
      <c r="L64" s="103">
        <f t="shared" si="8"/>
        <v>0</v>
      </c>
      <c r="M64" s="103">
        <f t="shared" si="8"/>
        <v>0</v>
      </c>
      <c r="N64" s="103">
        <f t="shared" si="8"/>
        <v>0</v>
      </c>
      <c r="O64" s="103">
        <f t="shared" si="8"/>
        <v>0</v>
      </c>
      <c r="P64" s="103">
        <f t="shared" si="8"/>
        <v>0</v>
      </c>
      <c r="Q64" s="103">
        <f t="shared" si="8"/>
        <v>0</v>
      </c>
      <c r="R64" s="103">
        <f t="shared" si="8"/>
        <v>0</v>
      </c>
      <c r="S64" s="103">
        <f t="shared" si="8"/>
        <v>0</v>
      </c>
      <c r="T64" s="103">
        <f t="shared" si="8"/>
        <v>0</v>
      </c>
      <c r="U64" s="103">
        <f t="shared" si="8"/>
        <v>0</v>
      </c>
      <c r="V64" s="103">
        <f t="shared" si="8"/>
        <v>0</v>
      </c>
      <c r="W64" s="103">
        <f t="shared" si="8"/>
        <v>0</v>
      </c>
      <c r="X64" s="103">
        <f t="shared" si="8"/>
        <v>0</v>
      </c>
      <c r="Y64" s="103">
        <f t="shared" si="8"/>
        <v>0</v>
      </c>
    </row>
    <row r="66" spans="1:2" ht="15">
      <c r="A66" s="107"/>
      <c r="B66" s="107" t="s">
        <v>163</v>
      </c>
    </row>
    <row r="67" spans="2:11" ht="175.5" customHeight="1">
      <c r="B67" s="128"/>
      <c r="C67" s="129"/>
      <c r="D67" s="129"/>
      <c r="E67" s="129"/>
      <c r="F67" s="129"/>
      <c r="G67" s="129"/>
      <c r="H67" s="129"/>
      <c r="I67" s="129"/>
      <c r="J67" s="129"/>
      <c r="K67" s="130"/>
    </row>
  </sheetData>
  <sheetProtection insertRows="0" deleteRows="0"/>
  <mergeCells count="21">
    <mergeCell ref="X6:Y6"/>
    <mergeCell ref="R6:S6"/>
    <mergeCell ref="B6:B7"/>
    <mergeCell ref="V6:W6"/>
    <mergeCell ref="F6:I6"/>
    <mergeCell ref="H7:H8"/>
    <mergeCell ref="A62:Y62"/>
    <mergeCell ref="T6:U6"/>
    <mergeCell ref="A1:Y1"/>
    <mergeCell ref="A2:Y2"/>
    <mergeCell ref="A3:Y3"/>
    <mergeCell ref="B4:Y4"/>
    <mergeCell ref="A5:Y5"/>
    <mergeCell ref="A6:A7"/>
    <mergeCell ref="B67:K67"/>
    <mergeCell ref="J6:K6"/>
    <mergeCell ref="L6:M6"/>
    <mergeCell ref="N6:O6"/>
    <mergeCell ref="P6:Q6"/>
    <mergeCell ref="C6:C7"/>
    <mergeCell ref="D6:D7"/>
  </mergeCells>
  <dataValidations count="3">
    <dataValidation type="whole" operator="greaterThanOrEqual" allowBlank="1" showInputMessage="1" showErrorMessage="1" sqref="E41:F61 G61 X37:Y37 I61 X61:Y61">
      <formula1>0</formula1>
    </dataValidation>
    <dataValidation type="decimal" operator="greaterThanOrEqual" allowBlank="1" showInputMessage="1" showErrorMessage="1" sqref="E9:F37 G37 H9:H37 J9:W37 H41:H61 J41:W61">
      <formula1>0</formula1>
    </dataValidation>
    <dataValidation type="decimal" operator="greaterThan" allowBlank="1" showInputMessage="1" showErrorMessage="1" sqref="I37">
      <formula1>0</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Y60"/>
  <sheetViews>
    <sheetView zoomScale="85" zoomScaleNormal="85" zoomScalePageLayoutView="0" workbookViewId="0" topLeftCell="A52">
      <selection activeCell="B60" sqref="B60:K60"/>
    </sheetView>
  </sheetViews>
  <sheetFormatPr defaultColWidth="8.7109375" defaultRowHeight="15"/>
  <cols>
    <col min="1" max="1" width="9.140625" style="76" customWidth="1"/>
    <col min="2" max="2" width="39.140625" style="76" customWidth="1"/>
    <col min="3" max="3" width="9.8515625" style="76" customWidth="1"/>
    <col min="4" max="4" width="10.421875" style="76" bestFit="1" customWidth="1"/>
    <col min="5" max="5" width="10.421875" style="76" customWidth="1"/>
    <col min="6" max="6" width="9.8515625" style="76" customWidth="1"/>
    <col min="7" max="7" width="15.140625" style="76" bestFit="1" customWidth="1"/>
    <col min="8" max="8" width="9.8515625" style="76" customWidth="1"/>
    <col min="9" max="9" width="14.57421875" style="76" bestFit="1" customWidth="1"/>
    <col min="10" max="25" width="9.8515625" style="76" customWidth="1"/>
    <col min="26" max="16384" width="8.7109375" style="76" customWidth="1"/>
  </cols>
  <sheetData>
    <row r="1" spans="1:25" ht="14.25" customHeight="1">
      <c r="A1" s="138" t="str">
        <f>BoQ1!A4</f>
        <v>Tender Inviting Authority: IIML Lucknow</v>
      </c>
      <c r="B1" s="138"/>
      <c r="C1" s="138"/>
      <c r="D1" s="138"/>
      <c r="E1" s="138"/>
      <c r="F1" s="138"/>
      <c r="G1" s="138"/>
      <c r="H1" s="138"/>
      <c r="I1" s="138"/>
      <c r="J1" s="138"/>
      <c r="K1" s="138"/>
      <c r="L1" s="138"/>
      <c r="M1" s="138"/>
      <c r="N1" s="138"/>
      <c r="O1" s="138"/>
      <c r="P1" s="138"/>
      <c r="Q1" s="138"/>
      <c r="R1" s="138"/>
      <c r="S1" s="138"/>
      <c r="T1" s="138"/>
      <c r="U1" s="138"/>
      <c r="V1" s="138"/>
      <c r="W1" s="138"/>
      <c r="X1" s="138"/>
      <c r="Y1" s="138"/>
    </row>
    <row r="2" spans="1:25" ht="14.25" customHeight="1">
      <c r="A2" s="138" t="str">
        <f>BoQ1!A5</f>
        <v>Name of Work: Network Infrastructure Upgrade Project</v>
      </c>
      <c r="B2" s="138"/>
      <c r="C2" s="138"/>
      <c r="D2" s="138"/>
      <c r="E2" s="138"/>
      <c r="F2" s="138"/>
      <c r="G2" s="138"/>
      <c r="H2" s="138"/>
      <c r="I2" s="138"/>
      <c r="J2" s="138"/>
      <c r="K2" s="138"/>
      <c r="L2" s="138"/>
      <c r="M2" s="138"/>
      <c r="N2" s="138"/>
      <c r="O2" s="138"/>
      <c r="P2" s="138"/>
      <c r="Q2" s="138"/>
      <c r="R2" s="138"/>
      <c r="S2" s="138"/>
      <c r="T2" s="138"/>
      <c r="U2" s="138"/>
      <c r="V2" s="138"/>
      <c r="W2" s="138"/>
      <c r="X2" s="138"/>
      <c r="Y2" s="138"/>
    </row>
    <row r="3" spans="1:25" ht="14.25" customHeight="1">
      <c r="A3" s="139" t="str">
        <f>BoQ1!A6</f>
        <v>Contract No:  </v>
      </c>
      <c r="B3" s="139"/>
      <c r="C3" s="139"/>
      <c r="D3" s="139"/>
      <c r="E3" s="139"/>
      <c r="F3" s="139"/>
      <c r="G3" s="139"/>
      <c r="H3" s="139"/>
      <c r="I3" s="139"/>
      <c r="J3" s="139"/>
      <c r="K3" s="139"/>
      <c r="L3" s="139"/>
      <c r="M3" s="139"/>
      <c r="N3" s="139"/>
      <c r="O3" s="139"/>
      <c r="P3" s="139"/>
      <c r="Q3" s="139"/>
      <c r="R3" s="139"/>
      <c r="S3" s="139"/>
      <c r="T3" s="139"/>
      <c r="U3" s="139"/>
      <c r="V3" s="139"/>
      <c r="W3" s="139"/>
      <c r="X3" s="139"/>
      <c r="Y3" s="139"/>
    </row>
    <row r="4" spans="1:25" ht="43.5" customHeight="1">
      <c r="A4" s="77" t="s">
        <v>48</v>
      </c>
      <c r="B4" s="140">
        <f>BoQ1!B8</f>
        <v>0</v>
      </c>
      <c r="C4" s="141"/>
      <c r="D4" s="141"/>
      <c r="E4" s="141"/>
      <c r="F4" s="141"/>
      <c r="G4" s="141"/>
      <c r="H4" s="141"/>
      <c r="I4" s="141"/>
      <c r="J4" s="141"/>
      <c r="K4" s="141"/>
      <c r="L4" s="141"/>
      <c r="M4" s="141"/>
      <c r="N4" s="141"/>
      <c r="O4" s="141"/>
      <c r="P4" s="141"/>
      <c r="Q4" s="141"/>
      <c r="R4" s="141"/>
      <c r="S4" s="141"/>
      <c r="T4" s="141"/>
      <c r="U4" s="141"/>
      <c r="V4" s="141"/>
      <c r="W4" s="141"/>
      <c r="X4" s="141"/>
      <c r="Y4" s="141"/>
    </row>
    <row r="5" spans="1:25" s="78" customFormat="1" ht="30" customHeight="1">
      <c r="A5" s="142" t="s">
        <v>164</v>
      </c>
      <c r="B5" s="143"/>
      <c r="C5" s="143"/>
      <c r="D5" s="143"/>
      <c r="E5" s="143"/>
      <c r="F5" s="143"/>
      <c r="G5" s="143"/>
      <c r="H5" s="143"/>
      <c r="I5" s="143"/>
      <c r="J5" s="143"/>
      <c r="K5" s="143"/>
      <c r="L5" s="143"/>
      <c r="M5" s="143"/>
      <c r="N5" s="143"/>
      <c r="O5" s="143"/>
      <c r="P5" s="143"/>
      <c r="Q5" s="143"/>
      <c r="R5" s="143"/>
      <c r="S5" s="143"/>
      <c r="T5" s="143"/>
      <c r="U5" s="143"/>
      <c r="V5" s="143"/>
      <c r="W5" s="143"/>
      <c r="X5" s="143"/>
      <c r="Y5" s="143"/>
    </row>
    <row r="6" spans="1:25" ht="14.25" customHeight="1">
      <c r="A6" s="126" t="s">
        <v>97</v>
      </c>
      <c r="B6" s="126" t="s">
        <v>98</v>
      </c>
      <c r="C6" s="126" t="s">
        <v>99</v>
      </c>
      <c r="D6" s="144" t="s">
        <v>100</v>
      </c>
      <c r="E6" s="79"/>
      <c r="F6" s="131" t="s">
        <v>101</v>
      </c>
      <c r="G6" s="133"/>
      <c r="H6" s="133"/>
      <c r="I6" s="132"/>
      <c r="J6" s="131" t="s">
        <v>102</v>
      </c>
      <c r="K6" s="132"/>
      <c r="L6" s="131" t="s">
        <v>103</v>
      </c>
      <c r="M6" s="132"/>
      <c r="N6" s="131" t="s">
        <v>104</v>
      </c>
      <c r="O6" s="132"/>
      <c r="P6" s="131" t="s">
        <v>105</v>
      </c>
      <c r="Q6" s="132"/>
      <c r="R6" s="131" t="s">
        <v>106</v>
      </c>
      <c r="S6" s="132"/>
      <c r="T6" s="131" t="s">
        <v>107</v>
      </c>
      <c r="U6" s="132"/>
      <c r="V6" s="131" t="s">
        <v>108</v>
      </c>
      <c r="W6" s="132"/>
      <c r="X6" s="146" t="s">
        <v>109</v>
      </c>
      <c r="Y6" s="147"/>
    </row>
    <row r="7" spans="1:25" ht="45">
      <c r="A7" s="127"/>
      <c r="B7" s="127"/>
      <c r="C7" s="127"/>
      <c r="D7" s="145"/>
      <c r="E7" s="80" t="s">
        <v>110</v>
      </c>
      <c r="F7" s="81" t="s">
        <v>111</v>
      </c>
      <c r="G7" s="81" t="s">
        <v>112</v>
      </c>
      <c r="H7" s="81" t="s">
        <v>113</v>
      </c>
      <c r="I7" s="81" t="s">
        <v>114</v>
      </c>
      <c r="J7" s="81" t="s">
        <v>115</v>
      </c>
      <c r="K7" s="81" t="s">
        <v>116</v>
      </c>
      <c r="L7" s="81" t="s">
        <v>115</v>
      </c>
      <c r="M7" s="81" t="s">
        <v>116</v>
      </c>
      <c r="N7" s="81" t="s">
        <v>115</v>
      </c>
      <c r="O7" s="81" t="s">
        <v>116</v>
      </c>
      <c r="P7" s="81" t="s">
        <v>115</v>
      </c>
      <c r="Q7" s="81" t="s">
        <v>116</v>
      </c>
      <c r="R7" s="81" t="s">
        <v>115</v>
      </c>
      <c r="S7" s="81" t="s">
        <v>116</v>
      </c>
      <c r="T7" s="81" t="s">
        <v>115</v>
      </c>
      <c r="U7" s="81" t="s">
        <v>116</v>
      </c>
      <c r="V7" s="81" t="s">
        <v>115</v>
      </c>
      <c r="W7" s="81" t="s">
        <v>116</v>
      </c>
      <c r="X7" s="81" t="s">
        <v>115</v>
      </c>
      <c r="Y7" s="81" t="s">
        <v>116</v>
      </c>
    </row>
    <row r="8" spans="1:25" ht="15">
      <c r="A8" s="82">
        <v>1</v>
      </c>
      <c r="B8" s="83" t="s">
        <v>165</v>
      </c>
      <c r="C8" s="82"/>
      <c r="D8" s="82"/>
      <c r="E8" s="82"/>
      <c r="F8" s="84"/>
      <c r="G8" s="84"/>
      <c r="H8" s="84"/>
      <c r="I8" s="84"/>
      <c r="J8" s="84"/>
      <c r="K8" s="84"/>
      <c r="L8" s="84"/>
      <c r="M8" s="84"/>
      <c r="N8" s="84"/>
      <c r="O8" s="84"/>
      <c r="P8" s="84"/>
      <c r="Q8" s="84"/>
      <c r="R8" s="84"/>
      <c r="S8" s="84"/>
      <c r="T8" s="84"/>
      <c r="U8" s="84"/>
      <c r="V8" s="84"/>
      <c r="W8" s="84"/>
      <c r="X8" s="84"/>
      <c r="Y8" s="84"/>
    </row>
    <row r="9" spans="1:25" ht="15">
      <c r="A9" s="85">
        <v>1.01</v>
      </c>
      <c r="B9" s="86" t="s">
        <v>166</v>
      </c>
      <c r="C9" s="85" t="s">
        <v>119</v>
      </c>
      <c r="D9" s="87">
        <v>13</v>
      </c>
      <c r="E9" s="88"/>
      <c r="F9" s="89"/>
      <c r="G9" s="90">
        <f>E9*F9</f>
        <v>0</v>
      </c>
      <c r="H9" s="91"/>
      <c r="I9" s="90">
        <f>G9+(G9*H9)</f>
        <v>0</v>
      </c>
      <c r="J9" s="89"/>
      <c r="K9" s="89"/>
      <c r="L9" s="89"/>
      <c r="M9" s="89"/>
      <c r="N9" s="89"/>
      <c r="O9" s="89"/>
      <c r="P9" s="89"/>
      <c r="Q9" s="89"/>
      <c r="R9" s="89"/>
      <c r="S9" s="89"/>
      <c r="T9" s="89"/>
      <c r="U9" s="89"/>
      <c r="V9" s="89"/>
      <c r="W9" s="89"/>
      <c r="X9" s="90">
        <f>J9+L9+N9+P9+R9+T9+V9</f>
        <v>0</v>
      </c>
      <c r="Y9" s="90">
        <f>K9+M9+O9+Q9+S9+U9+W9</f>
        <v>0</v>
      </c>
    </row>
    <row r="10" spans="1:25" ht="15">
      <c r="A10" s="85">
        <v>1.02</v>
      </c>
      <c r="B10" s="86" t="s">
        <v>167</v>
      </c>
      <c r="C10" s="85" t="s">
        <v>119</v>
      </c>
      <c r="D10" s="87">
        <v>5</v>
      </c>
      <c r="E10" s="88"/>
      <c r="F10" s="89"/>
      <c r="G10" s="90">
        <f aca="true" t="shared" si="0" ref="G10:G31">E10*F10</f>
        <v>0</v>
      </c>
      <c r="H10" s="91"/>
      <c r="I10" s="90">
        <f aca="true" t="shared" si="1" ref="I10:I30">G10+(G10*H10)</f>
        <v>0</v>
      </c>
      <c r="J10" s="89"/>
      <c r="K10" s="89"/>
      <c r="L10" s="89"/>
      <c r="M10" s="89"/>
      <c r="N10" s="89"/>
      <c r="O10" s="89"/>
      <c r="P10" s="89"/>
      <c r="Q10" s="89"/>
      <c r="R10" s="89"/>
      <c r="S10" s="89"/>
      <c r="T10" s="89"/>
      <c r="U10" s="89"/>
      <c r="V10" s="89"/>
      <c r="W10" s="89"/>
      <c r="X10" s="90">
        <f aca="true" t="shared" si="2" ref="X10:Y30">J10+L10+N10+P10+R10+T10+V10</f>
        <v>0</v>
      </c>
      <c r="Y10" s="90">
        <f t="shared" si="2"/>
        <v>0</v>
      </c>
    </row>
    <row r="11" spans="1:25" ht="15">
      <c r="A11" s="85">
        <v>1.03</v>
      </c>
      <c r="B11" s="86" t="s">
        <v>168</v>
      </c>
      <c r="C11" s="85" t="s">
        <v>119</v>
      </c>
      <c r="D11" s="87">
        <v>1</v>
      </c>
      <c r="E11" s="88"/>
      <c r="F11" s="89"/>
      <c r="G11" s="90">
        <f t="shared" si="0"/>
        <v>0</v>
      </c>
      <c r="H11" s="91"/>
      <c r="I11" s="90">
        <f t="shared" si="1"/>
        <v>0</v>
      </c>
      <c r="J11" s="89"/>
      <c r="K11" s="89"/>
      <c r="L11" s="89"/>
      <c r="M11" s="89"/>
      <c r="N11" s="89"/>
      <c r="O11" s="89"/>
      <c r="P11" s="89"/>
      <c r="Q11" s="89"/>
      <c r="R11" s="89"/>
      <c r="S11" s="89"/>
      <c r="T11" s="89"/>
      <c r="U11" s="89"/>
      <c r="V11" s="89"/>
      <c r="W11" s="89"/>
      <c r="X11" s="90">
        <f t="shared" si="2"/>
        <v>0</v>
      </c>
      <c r="Y11" s="90">
        <f t="shared" si="2"/>
        <v>0</v>
      </c>
    </row>
    <row r="12" spans="1:25" ht="15">
      <c r="A12" s="85">
        <v>1.04</v>
      </c>
      <c r="B12" s="86" t="s">
        <v>169</v>
      </c>
      <c r="C12" s="85" t="s">
        <v>119</v>
      </c>
      <c r="D12" s="87">
        <v>5</v>
      </c>
      <c r="E12" s="88"/>
      <c r="F12" s="89"/>
      <c r="G12" s="90">
        <f t="shared" si="0"/>
        <v>0</v>
      </c>
      <c r="H12" s="91"/>
      <c r="I12" s="90">
        <f t="shared" si="1"/>
        <v>0</v>
      </c>
      <c r="J12" s="89"/>
      <c r="K12" s="89"/>
      <c r="L12" s="89"/>
      <c r="M12" s="89"/>
      <c r="N12" s="89"/>
      <c r="O12" s="89"/>
      <c r="P12" s="89"/>
      <c r="Q12" s="89"/>
      <c r="R12" s="89"/>
      <c r="S12" s="89"/>
      <c r="T12" s="89"/>
      <c r="U12" s="89"/>
      <c r="V12" s="89"/>
      <c r="W12" s="89"/>
      <c r="X12" s="90">
        <f t="shared" si="2"/>
        <v>0</v>
      </c>
      <c r="Y12" s="90">
        <f t="shared" si="2"/>
        <v>0</v>
      </c>
    </row>
    <row r="13" spans="1:25" ht="15">
      <c r="A13" s="85">
        <v>1.05</v>
      </c>
      <c r="B13" s="86" t="s">
        <v>170</v>
      </c>
      <c r="C13" s="85" t="s">
        <v>119</v>
      </c>
      <c r="D13" s="87">
        <v>5</v>
      </c>
      <c r="E13" s="88"/>
      <c r="F13" s="89"/>
      <c r="G13" s="90">
        <f t="shared" si="0"/>
        <v>0</v>
      </c>
      <c r="H13" s="91"/>
      <c r="I13" s="90">
        <f t="shared" si="1"/>
        <v>0</v>
      </c>
      <c r="J13" s="89"/>
      <c r="K13" s="89"/>
      <c r="L13" s="89"/>
      <c r="M13" s="89"/>
      <c r="N13" s="89"/>
      <c r="O13" s="89"/>
      <c r="P13" s="89"/>
      <c r="Q13" s="89"/>
      <c r="R13" s="89"/>
      <c r="S13" s="89"/>
      <c r="T13" s="89"/>
      <c r="U13" s="89"/>
      <c r="V13" s="89"/>
      <c r="W13" s="89"/>
      <c r="X13" s="90">
        <f t="shared" si="2"/>
        <v>0</v>
      </c>
      <c r="Y13" s="90">
        <f t="shared" si="2"/>
        <v>0</v>
      </c>
    </row>
    <row r="14" spans="1:25" ht="15">
      <c r="A14" s="85">
        <v>1.06</v>
      </c>
      <c r="B14" s="86" t="s">
        <v>171</v>
      </c>
      <c r="C14" s="85" t="s">
        <v>119</v>
      </c>
      <c r="D14" s="87">
        <v>2</v>
      </c>
      <c r="E14" s="88"/>
      <c r="F14" s="89"/>
      <c r="G14" s="90">
        <f t="shared" si="0"/>
        <v>0</v>
      </c>
      <c r="H14" s="91"/>
      <c r="I14" s="90">
        <f t="shared" si="1"/>
        <v>0</v>
      </c>
      <c r="J14" s="89"/>
      <c r="K14" s="89"/>
      <c r="L14" s="89"/>
      <c r="M14" s="89"/>
      <c r="N14" s="89"/>
      <c r="O14" s="89"/>
      <c r="P14" s="89"/>
      <c r="Q14" s="89"/>
      <c r="R14" s="89"/>
      <c r="S14" s="89"/>
      <c r="T14" s="89"/>
      <c r="U14" s="89"/>
      <c r="V14" s="89"/>
      <c r="W14" s="89"/>
      <c r="X14" s="90">
        <f t="shared" si="2"/>
        <v>0</v>
      </c>
      <c r="Y14" s="90">
        <f t="shared" si="2"/>
        <v>0</v>
      </c>
    </row>
    <row r="15" spans="1:25" ht="15">
      <c r="A15" s="85">
        <v>1.07</v>
      </c>
      <c r="B15" s="86" t="s">
        <v>172</v>
      </c>
      <c r="C15" s="85" t="s">
        <v>119</v>
      </c>
      <c r="D15" s="87">
        <v>11</v>
      </c>
      <c r="E15" s="88"/>
      <c r="F15" s="89"/>
      <c r="G15" s="90">
        <f t="shared" si="0"/>
        <v>0</v>
      </c>
      <c r="H15" s="91"/>
      <c r="I15" s="90">
        <f t="shared" si="1"/>
        <v>0</v>
      </c>
      <c r="J15" s="89"/>
      <c r="K15" s="89"/>
      <c r="L15" s="89"/>
      <c r="M15" s="89"/>
      <c r="N15" s="89"/>
      <c r="O15" s="89"/>
      <c r="P15" s="89"/>
      <c r="Q15" s="89"/>
      <c r="R15" s="89"/>
      <c r="S15" s="89"/>
      <c r="T15" s="89"/>
      <c r="U15" s="89"/>
      <c r="V15" s="89"/>
      <c r="W15" s="89"/>
      <c r="X15" s="90">
        <f t="shared" si="2"/>
        <v>0</v>
      </c>
      <c r="Y15" s="90">
        <f t="shared" si="2"/>
        <v>0</v>
      </c>
    </row>
    <row r="16" spans="1:25" ht="15">
      <c r="A16" s="85">
        <v>1.08</v>
      </c>
      <c r="B16" s="86" t="s">
        <v>173</v>
      </c>
      <c r="C16" s="85" t="s">
        <v>174</v>
      </c>
      <c r="D16" s="87">
        <v>15000</v>
      </c>
      <c r="E16" s="88"/>
      <c r="F16" s="89"/>
      <c r="G16" s="90">
        <f t="shared" si="0"/>
        <v>0</v>
      </c>
      <c r="H16" s="91"/>
      <c r="I16" s="90">
        <f t="shared" si="1"/>
        <v>0</v>
      </c>
      <c r="J16" s="89"/>
      <c r="K16" s="89"/>
      <c r="L16" s="89"/>
      <c r="M16" s="89"/>
      <c r="N16" s="89"/>
      <c r="O16" s="89"/>
      <c r="P16" s="89"/>
      <c r="Q16" s="89"/>
      <c r="R16" s="89"/>
      <c r="S16" s="89"/>
      <c r="T16" s="89"/>
      <c r="U16" s="89"/>
      <c r="V16" s="89"/>
      <c r="W16" s="89"/>
      <c r="X16" s="90">
        <f t="shared" si="2"/>
        <v>0</v>
      </c>
      <c r="Y16" s="90">
        <f t="shared" si="2"/>
        <v>0</v>
      </c>
    </row>
    <row r="17" spans="1:25" ht="15">
      <c r="A17" s="85">
        <v>1.09</v>
      </c>
      <c r="B17" s="86" t="s">
        <v>175</v>
      </c>
      <c r="C17" s="85" t="s">
        <v>174</v>
      </c>
      <c r="D17" s="87">
        <v>2000</v>
      </c>
      <c r="E17" s="88"/>
      <c r="F17" s="89"/>
      <c r="G17" s="90">
        <f t="shared" si="0"/>
        <v>0</v>
      </c>
      <c r="H17" s="91"/>
      <c r="I17" s="90">
        <f t="shared" si="1"/>
        <v>0</v>
      </c>
      <c r="J17" s="89"/>
      <c r="K17" s="89"/>
      <c r="L17" s="89"/>
      <c r="M17" s="89"/>
      <c r="N17" s="89"/>
      <c r="O17" s="89"/>
      <c r="P17" s="89"/>
      <c r="Q17" s="89"/>
      <c r="R17" s="89"/>
      <c r="S17" s="89"/>
      <c r="T17" s="89"/>
      <c r="U17" s="89"/>
      <c r="V17" s="89"/>
      <c r="W17" s="89"/>
      <c r="X17" s="90">
        <f t="shared" si="2"/>
        <v>0</v>
      </c>
      <c r="Y17" s="90">
        <f t="shared" si="2"/>
        <v>0</v>
      </c>
    </row>
    <row r="18" spans="1:25" ht="15">
      <c r="A18" s="85">
        <v>1.1</v>
      </c>
      <c r="B18" s="86" t="s">
        <v>176</v>
      </c>
      <c r="C18" s="85" t="s">
        <v>174</v>
      </c>
      <c r="D18" s="87">
        <v>13000</v>
      </c>
      <c r="E18" s="88"/>
      <c r="F18" s="89"/>
      <c r="G18" s="90">
        <f t="shared" si="0"/>
        <v>0</v>
      </c>
      <c r="H18" s="91"/>
      <c r="I18" s="90">
        <f t="shared" si="1"/>
        <v>0</v>
      </c>
      <c r="J18" s="89"/>
      <c r="K18" s="89"/>
      <c r="L18" s="89"/>
      <c r="M18" s="89"/>
      <c r="N18" s="89"/>
      <c r="O18" s="89"/>
      <c r="P18" s="89"/>
      <c r="Q18" s="89"/>
      <c r="R18" s="89"/>
      <c r="S18" s="89"/>
      <c r="T18" s="89"/>
      <c r="U18" s="89"/>
      <c r="V18" s="89"/>
      <c r="W18" s="89"/>
      <c r="X18" s="90">
        <f t="shared" si="2"/>
        <v>0</v>
      </c>
      <c r="Y18" s="90">
        <f t="shared" si="2"/>
        <v>0</v>
      </c>
    </row>
    <row r="19" spans="1:25" ht="15">
      <c r="A19" s="85">
        <v>1.11</v>
      </c>
      <c r="B19" s="86" t="s">
        <v>177</v>
      </c>
      <c r="C19" s="85" t="s">
        <v>178</v>
      </c>
      <c r="D19" s="87">
        <v>202</v>
      </c>
      <c r="E19" s="88"/>
      <c r="F19" s="89"/>
      <c r="G19" s="90">
        <f t="shared" si="0"/>
        <v>0</v>
      </c>
      <c r="H19" s="91"/>
      <c r="I19" s="90">
        <f t="shared" si="1"/>
        <v>0</v>
      </c>
      <c r="J19" s="89"/>
      <c r="K19" s="89"/>
      <c r="L19" s="89"/>
      <c r="M19" s="89"/>
      <c r="N19" s="89"/>
      <c r="O19" s="89"/>
      <c r="P19" s="89"/>
      <c r="Q19" s="89"/>
      <c r="R19" s="89"/>
      <c r="S19" s="89"/>
      <c r="T19" s="89"/>
      <c r="U19" s="89"/>
      <c r="V19" s="89"/>
      <c r="W19" s="89"/>
      <c r="X19" s="90">
        <f t="shared" si="2"/>
        <v>0</v>
      </c>
      <c r="Y19" s="90">
        <f t="shared" si="2"/>
        <v>0</v>
      </c>
    </row>
    <row r="20" spans="1:25" ht="15">
      <c r="A20" s="85">
        <v>1.12</v>
      </c>
      <c r="B20" s="86" t="s">
        <v>179</v>
      </c>
      <c r="C20" s="85" t="s">
        <v>174</v>
      </c>
      <c r="D20" s="87">
        <v>101102</v>
      </c>
      <c r="E20" s="88"/>
      <c r="F20" s="89"/>
      <c r="G20" s="90">
        <f t="shared" si="0"/>
        <v>0</v>
      </c>
      <c r="H20" s="91"/>
      <c r="I20" s="90">
        <f t="shared" si="1"/>
        <v>0</v>
      </c>
      <c r="J20" s="89"/>
      <c r="K20" s="89"/>
      <c r="L20" s="89"/>
      <c r="M20" s="89"/>
      <c r="N20" s="89"/>
      <c r="O20" s="89"/>
      <c r="P20" s="89"/>
      <c r="Q20" s="89"/>
      <c r="R20" s="89"/>
      <c r="S20" s="89"/>
      <c r="T20" s="89"/>
      <c r="U20" s="89"/>
      <c r="V20" s="89"/>
      <c r="W20" s="89"/>
      <c r="X20" s="90">
        <f t="shared" si="2"/>
        <v>0</v>
      </c>
      <c r="Y20" s="90">
        <f t="shared" si="2"/>
        <v>0</v>
      </c>
    </row>
    <row r="21" spans="1:25" ht="15">
      <c r="A21" s="85">
        <v>1.13</v>
      </c>
      <c r="B21" s="86" t="s">
        <v>180</v>
      </c>
      <c r="C21" s="85" t="s">
        <v>119</v>
      </c>
      <c r="D21" s="87">
        <v>92</v>
      </c>
      <c r="E21" s="88"/>
      <c r="F21" s="89"/>
      <c r="G21" s="90">
        <f t="shared" si="0"/>
        <v>0</v>
      </c>
      <c r="H21" s="91"/>
      <c r="I21" s="90">
        <f t="shared" si="1"/>
        <v>0</v>
      </c>
      <c r="J21" s="89"/>
      <c r="K21" s="89"/>
      <c r="L21" s="89"/>
      <c r="M21" s="89"/>
      <c r="N21" s="89"/>
      <c r="O21" s="89"/>
      <c r="P21" s="89"/>
      <c r="Q21" s="89"/>
      <c r="R21" s="89"/>
      <c r="S21" s="89"/>
      <c r="T21" s="89"/>
      <c r="U21" s="89"/>
      <c r="V21" s="89"/>
      <c r="W21" s="89"/>
      <c r="X21" s="90">
        <f t="shared" si="2"/>
        <v>0</v>
      </c>
      <c r="Y21" s="90">
        <f t="shared" si="2"/>
        <v>0</v>
      </c>
    </row>
    <row r="22" spans="1:25" ht="30">
      <c r="A22" s="85">
        <v>1.14</v>
      </c>
      <c r="B22" s="86" t="s">
        <v>181</v>
      </c>
      <c r="C22" s="85" t="s">
        <v>119</v>
      </c>
      <c r="D22" s="87">
        <v>1053</v>
      </c>
      <c r="E22" s="88"/>
      <c r="F22" s="89"/>
      <c r="G22" s="90">
        <f t="shared" si="0"/>
        <v>0</v>
      </c>
      <c r="H22" s="91"/>
      <c r="I22" s="90">
        <f t="shared" si="1"/>
        <v>0</v>
      </c>
      <c r="J22" s="89"/>
      <c r="K22" s="89"/>
      <c r="L22" s="89"/>
      <c r="M22" s="89"/>
      <c r="N22" s="89"/>
      <c r="O22" s="89"/>
      <c r="P22" s="89"/>
      <c r="Q22" s="89"/>
      <c r="R22" s="89"/>
      <c r="S22" s="89"/>
      <c r="T22" s="89"/>
      <c r="U22" s="89"/>
      <c r="V22" s="89"/>
      <c r="W22" s="89"/>
      <c r="X22" s="90">
        <f t="shared" si="2"/>
        <v>0</v>
      </c>
      <c r="Y22" s="90">
        <f t="shared" si="2"/>
        <v>0</v>
      </c>
    </row>
    <row r="23" spans="1:25" ht="15">
      <c r="A23" s="85">
        <v>1.15</v>
      </c>
      <c r="B23" s="86" t="s">
        <v>182</v>
      </c>
      <c r="C23" s="85" t="s">
        <v>174</v>
      </c>
      <c r="D23" s="87">
        <v>39400</v>
      </c>
      <c r="E23" s="88"/>
      <c r="F23" s="89"/>
      <c r="G23" s="90">
        <f t="shared" si="0"/>
        <v>0</v>
      </c>
      <c r="H23" s="91"/>
      <c r="I23" s="90">
        <f t="shared" si="1"/>
        <v>0</v>
      </c>
      <c r="J23" s="89"/>
      <c r="K23" s="89"/>
      <c r="L23" s="89"/>
      <c r="M23" s="89"/>
      <c r="N23" s="89"/>
      <c r="O23" s="89"/>
      <c r="P23" s="89"/>
      <c r="Q23" s="89"/>
      <c r="R23" s="89"/>
      <c r="S23" s="89"/>
      <c r="T23" s="89"/>
      <c r="U23" s="89"/>
      <c r="V23" s="89"/>
      <c r="W23" s="89"/>
      <c r="X23" s="90">
        <f t="shared" si="2"/>
        <v>0</v>
      </c>
      <c r="Y23" s="90">
        <f t="shared" si="2"/>
        <v>0</v>
      </c>
    </row>
    <row r="24" spans="1:25" ht="15">
      <c r="A24" s="85">
        <v>1.16</v>
      </c>
      <c r="B24" s="86" t="s">
        <v>183</v>
      </c>
      <c r="C24" s="85" t="s">
        <v>119</v>
      </c>
      <c r="D24" s="87">
        <v>553</v>
      </c>
      <c r="E24" s="88"/>
      <c r="F24" s="89"/>
      <c r="G24" s="90">
        <f t="shared" si="0"/>
        <v>0</v>
      </c>
      <c r="H24" s="91"/>
      <c r="I24" s="90">
        <f t="shared" si="1"/>
        <v>0</v>
      </c>
      <c r="J24" s="89"/>
      <c r="K24" s="89"/>
      <c r="L24" s="89"/>
      <c r="M24" s="89"/>
      <c r="N24" s="89"/>
      <c r="O24" s="89"/>
      <c r="P24" s="89"/>
      <c r="Q24" s="89"/>
      <c r="R24" s="89"/>
      <c r="S24" s="89"/>
      <c r="T24" s="89"/>
      <c r="U24" s="89"/>
      <c r="V24" s="89"/>
      <c r="W24" s="89"/>
      <c r="X24" s="90">
        <f t="shared" si="2"/>
        <v>0</v>
      </c>
      <c r="Y24" s="90">
        <f t="shared" si="2"/>
        <v>0</v>
      </c>
    </row>
    <row r="25" spans="1:25" ht="15">
      <c r="A25" s="85">
        <v>1.17</v>
      </c>
      <c r="B25" s="86" t="s">
        <v>184</v>
      </c>
      <c r="C25" s="85" t="s">
        <v>119</v>
      </c>
      <c r="D25" s="87">
        <v>553</v>
      </c>
      <c r="E25" s="88"/>
      <c r="F25" s="89"/>
      <c r="G25" s="90">
        <f t="shared" si="0"/>
        <v>0</v>
      </c>
      <c r="H25" s="91"/>
      <c r="I25" s="90">
        <f t="shared" si="1"/>
        <v>0</v>
      </c>
      <c r="J25" s="89"/>
      <c r="K25" s="89"/>
      <c r="L25" s="89"/>
      <c r="M25" s="89"/>
      <c r="N25" s="89"/>
      <c r="O25" s="89"/>
      <c r="P25" s="89"/>
      <c r="Q25" s="89"/>
      <c r="R25" s="89"/>
      <c r="S25" s="89"/>
      <c r="T25" s="89"/>
      <c r="U25" s="89"/>
      <c r="V25" s="89"/>
      <c r="W25" s="89"/>
      <c r="X25" s="90">
        <f t="shared" si="2"/>
        <v>0</v>
      </c>
      <c r="Y25" s="90">
        <f t="shared" si="2"/>
        <v>0</v>
      </c>
    </row>
    <row r="26" spans="1:25" ht="15">
      <c r="A26" s="85">
        <v>1.18</v>
      </c>
      <c r="B26" s="86" t="s">
        <v>185</v>
      </c>
      <c r="C26" s="85" t="s">
        <v>119</v>
      </c>
      <c r="D26" s="87">
        <v>55</v>
      </c>
      <c r="E26" s="88"/>
      <c r="F26" s="89"/>
      <c r="G26" s="90">
        <f t="shared" si="0"/>
        <v>0</v>
      </c>
      <c r="H26" s="91"/>
      <c r="I26" s="90">
        <f t="shared" si="1"/>
        <v>0</v>
      </c>
      <c r="J26" s="89"/>
      <c r="K26" s="89"/>
      <c r="L26" s="89"/>
      <c r="M26" s="89"/>
      <c r="N26" s="89"/>
      <c r="O26" s="89"/>
      <c r="P26" s="89"/>
      <c r="Q26" s="89"/>
      <c r="R26" s="89"/>
      <c r="S26" s="89"/>
      <c r="T26" s="89"/>
      <c r="U26" s="89"/>
      <c r="V26" s="89"/>
      <c r="W26" s="89"/>
      <c r="X26" s="90">
        <f t="shared" si="2"/>
        <v>0</v>
      </c>
      <c r="Y26" s="90">
        <f t="shared" si="2"/>
        <v>0</v>
      </c>
    </row>
    <row r="27" spans="1:25" ht="30">
      <c r="A27" s="85">
        <v>1.19</v>
      </c>
      <c r="B27" s="86" t="s">
        <v>186</v>
      </c>
      <c r="C27" s="85" t="s">
        <v>174</v>
      </c>
      <c r="D27" s="87">
        <v>104522</v>
      </c>
      <c r="E27" s="88"/>
      <c r="F27" s="89"/>
      <c r="G27" s="90">
        <f t="shared" si="0"/>
        <v>0</v>
      </c>
      <c r="H27" s="91"/>
      <c r="I27" s="90">
        <f t="shared" si="1"/>
        <v>0</v>
      </c>
      <c r="J27" s="89"/>
      <c r="K27" s="89"/>
      <c r="L27" s="89"/>
      <c r="M27" s="89"/>
      <c r="N27" s="89"/>
      <c r="O27" s="89"/>
      <c r="P27" s="89"/>
      <c r="Q27" s="89"/>
      <c r="R27" s="89"/>
      <c r="S27" s="89"/>
      <c r="T27" s="89"/>
      <c r="U27" s="89"/>
      <c r="V27" s="89"/>
      <c r="W27" s="89"/>
      <c r="X27" s="90">
        <f t="shared" si="2"/>
        <v>0</v>
      </c>
      <c r="Y27" s="90">
        <f t="shared" si="2"/>
        <v>0</v>
      </c>
    </row>
    <row r="28" spans="1:25" ht="15">
      <c r="A28" s="85">
        <v>1.2</v>
      </c>
      <c r="B28" s="86" t="s">
        <v>187</v>
      </c>
      <c r="C28" s="85" t="s">
        <v>174</v>
      </c>
      <c r="D28" s="87">
        <v>1600</v>
      </c>
      <c r="E28" s="88"/>
      <c r="F28" s="89"/>
      <c r="G28" s="90">
        <f t="shared" si="0"/>
        <v>0</v>
      </c>
      <c r="H28" s="91"/>
      <c r="I28" s="90">
        <f t="shared" si="1"/>
        <v>0</v>
      </c>
      <c r="J28" s="89"/>
      <c r="K28" s="89"/>
      <c r="L28" s="89"/>
      <c r="M28" s="89"/>
      <c r="N28" s="89"/>
      <c r="O28" s="89"/>
      <c r="P28" s="89"/>
      <c r="Q28" s="89"/>
      <c r="R28" s="89"/>
      <c r="S28" s="89"/>
      <c r="T28" s="89"/>
      <c r="U28" s="89"/>
      <c r="V28" s="89"/>
      <c r="W28" s="89"/>
      <c r="X28" s="90">
        <f t="shared" si="2"/>
        <v>0</v>
      </c>
      <c r="Y28" s="90">
        <f t="shared" si="2"/>
        <v>0</v>
      </c>
    </row>
    <row r="29" spans="1:25" ht="15">
      <c r="A29" s="85">
        <v>1.21</v>
      </c>
      <c r="B29" s="86" t="s">
        <v>188</v>
      </c>
      <c r="C29" s="85" t="s">
        <v>174</v>
      </c>
      <c r="D29" s="87">
        <v>5000</v>
      </c>
      <c r="E29" s="88"/>
      <c r="F29" s="89"/>
      <c r="G29" s="90">
        <f t="shared" si="0"/>
        <v>0</v>
      </c>
      <c r="H29" s="91"/>
      <c r="I29" s="90">
        <f t="shared" si="1"/>
        <v>0</v>
      </c>
      <c r="J29" s="89"/>
      <c r="K29" s="89"/>
      <c r="L29" s="89"/>
      <c r="M29" s="89"/>
      <c r="N29" s="89"/>
      <c r="O29" s="89"/>
      <c r="P29" s="89"/>
      <c r="Q29" s="89"/>
      <c r="R29" s="89"/>
      <c r="S29" s="89"/>
      <c r="T29" s="89"/>
      <c r="U29" s="89"/>
      <c r="V29" s="89"/>
      <c r="W29" s="89"/>
      <c r="X29" s="90">
        <f t="shared" si="2"/>
        <v>0</v>
      </c>
      <c r="Y29" s="90">
        <f t="shared" si="2"/>
        <v>0</v>
      </c>
    </row>
    <row r="30" spans="1:25" ht="15">
      <c r="A30" s="85">
        <v>1.22</v>
      </c>
      <c r="B30" s="86" t="s">
        <v>161</v>
      </c>
      <c r="C30" s="85" t="s">
        <v>146</v>
      </c>
      <c r="D30" s="87">
        <v>1</v>
      </c>
      <c r="E30" s="88"/>
      <c r="F30" s="89"/>
      <c r="G30" s="90">
        <f t="shared" si="0"/>
        <v>0</v>
      </c>
      <c r="H30" s="91"/>
      <c r="I30" s="90">
        <f t="shared" si="1"/>
        <v>0</v>
      </c>
      <c r="J30" s="89"/>
      <c r="K30" s="89"/>
      <c r="L30" s="89"/>
      <c r="M30" s="89"/>
      <c r="N30" s="89"/>
      <c r="O30" s="89"/>
      <c r="P30" s="89"/>
      <c r="Q30" s="89"/>
      <c r="R30" s="89"/>
      <c r="S30" s="89"/>
      <c r="T30" s="89"/>
      <c r="U30" s="89"/>
      <c r="V30" s="89"/>
      <c r="W30" s="89"/>
      <c r="X30" s="90">
        <f t="shared" si="2"/>
        <v>0</v>
      </c>
      <c r="Y30" s="90">
        <f t="shared" si="2"/>
        <v>0</v>
      </c>
    </row>
    <row r="31" spans="1:25" s="98" customFormat="1" ht="30">
      <c r="A31" s="85">
        <v>1.23</v>
      </c>
      <c r="B31" s="94" t="s">
        <v>148</v>
      </c>
      <c r="C31" s="95" t="s">
        <v>149</v>
      </c>
      <c r="D31" s="96"/>
      <c r="E31" s="97"/>
      <c r="F31" s="97"/>
      <c r="G31" s="89">
        <f t="shared" si="0"/>
        <v>0</v>
      </c>
      <c r="H31" s="91"/>
      <c r="I31" s="89">
        <f>G31+(G31*H31)</f>
        <v>0</v>
      </c>
      <c r="J31" s="89"/>
      <c r="K31" s="89"/>
      <c r="L31" s="89"/>
      <c r="M31" s="89"/>
      <c r="N31" s="89"/>
      <c r="O31" s="89"/>
      <c r="P31" s="89"/>
      <c r="Q31" s="89"/>
      <c r="R31" s="89"/>
      <c r="S31" s="89"/>
      <c r="T31" s="89"/>
      <c r="U31" s="89"/>
      <c r="V31" s="89"/>
      <c r="W31" s="89"/>
      <c r="X31" s="89">
        <f>J31+L31+N31+P31+R31+T31+V31</f>
        <v>0</v>
      </c>
      <c r="Y31" s="89">
        <f>K31+M31+O31+Q31+S31+U31+W31</f>
        <v>0</v>
      </c>
    </row>
    <row r="32" spans="1:25" ht="15" customHeight="1">
      <c r="A32" s="99" t="s">
        <v>150</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row>
    <row r="33" spans="1:25" ht="18.75">
      <c r="A33" s="101"/>
      <c r="B33" s="102" t="s">
        <v>151</v>
      </c>
      <c r="C33" s="101"/>
      <c r="D33" s="87"/>
      <c r="E33" s="87"/>
      <c r="F33" s="103"/>
      <c r="G33" s="103">
        <f>SUM(G9:G32)</f>
        <v>0</v>
      </c>
      <c r="H33" s="104"/>
      <c r="I33" s="103">
        <f aca="true" t="shared" si="3" ref="I33:Y33">SUM(I9:I32)</f>
        <v>0</v>
      </c>
      <c r="J33" s="103">
        <f t="shared" si="3"/>
        <v>0</v>
      </c>
      <c r="K33" s="103">
        <f t="shared" si="3"/>
        <v>0</v>
      </c>
      <c r="L33" s="103">
        <f t="shared" si="3"/>
        <v>0</v>
      </c>
      <c r="M33" s="103">
        <f t="shared" si="3"/>
        <v>0</v>
      </c>
      <c r="N33" s="103">
        <f t="shared" si="3"/>
        <v>0</v>
      </c>
      <c r="O33" s="103">
        <f t="shared" si="3"/>
        <v>0</v>
      </c>
      <c r="P33" s="103">
        <f t="shared" si="3"/>
        <v>0</v>
      </c>
      <c r="Q33" s="103">
        <f t="shared" si="3"/>
        <v>0</v>
      </c>
      <c r="R33" s="103">
        <f t="shared" si="3"/>
        <v>0</v>
      </c>
      <c r="S33" s="103">
        <f t="shared" si="3"/>
        <v>0</v>
      </c>
      <c r="T33" s="103">
        <f t="shared" si="3"/>
        <v>0</v>
      </c>
      <c r="U33" s="103">
        <f t="shared" si="3"/>
        <v>0</v>
      </c>
      <c r="V33" s="103">
        <f t="shared" si="3"/>
        <v>0</v>
      </c>
      <c r="W33" s="103">
        <f t="shared" si="3"/>
        <v>0</v>
      </c>
      <c r="X33" s="103">
        <f t="shared" si="3"/>
        <v>0</v>
      </c>
      <c r="Y33" s="103">
        <f t="shared" si="3"/>
        <v>0</v>
      </c>
    </row>
    <row r="34" spans="1:25" ht="15">
      <c r="A34" s="101">
        <v>2</v>
      </c>
      <c r="B34" s="105" t="s">
        <v>189</v>
      </c>
      <c r="C34" s="101"/>
      <c r="D34" s="87"/>
      <c r="E34" s="87"/>
      <c r="F34" s="103"/>
      <c r="G34" s="103"/>
      <c r="H34" s="104"/>
      <c r="I34" s="103"/>
      <c r="J34" s="103"/>
      <c r="K34" s="103"/>
      <c r="L34" s="103"/>
      <c r="M34" s="103"/>
      <c r="N34" s="103"/>
      <c r="O34" s="103"/>
      <c r="P34" s="103"/>
      <c r="Q34" s="103"/>
      <c r="R34" s="103"/>
      <c r="S34" s="103"/>
      <c r="T34" s="103"/>
      <c r="U34" s="103"/>
      <c r="V34" s="103"/>
      <c r="W34" s="103"/>
      <c r="X34" s="103"/>
      <c r="Y34" s="103"/>
    </row>
    <row r="35" spans="1:25" ht="15">
      <c r="A35" s="85">
        <v>2.01</v>
      </c>
      <c r="B35" s="86" t="s">
        <v>166</v>
      </c>
      <c r="C35" s="85" t="s">
        <v>119</v>
      </c>
      <c r="D35" s="87">
        <v>6</v>
      </c>
      <c r="E35" s="88"/>
      <c r="F35" s="89"/>
      <c r="G35" s="90">
        <f>E35*F35</f>
        <v>0</v>
      </c>
      <c r="H35" s="91"/>
      <c r="I35" s="90">
        <f>G35+(G35*H35)</f>
        <v>0</v>
      </c>
      <c r="J35" s="89"/>
      <c r="K35" s="89"/>
      <c r="L35" s="89"/>
      <c r="M35" s="89"/>
      <c r="N35" s="89"/>
      <c r="O35" s="89"/>
      <c r="P35" s="89"/>
      <c r="Q35" s="89"/>
      <c r="R35" s="89"/>
      <c r="S35" s="89"/>
      <c r="T35" s="89"/>
      <c r="U35" s="89"/>
      <c r="V35" s="89"/>
      <c r="W35" s="89"/>
      <c r="X35" s="90">
        <f aca="true" t="shared" si="4" ref="X35:Y53">J35+L35+N35+P35+R35+T35+V35</f>
        <v>0</v>
      </c>
      <c r="Y35" s="90">
        <f t="shared" si="4"/>
        <v>0</v>
      </c>
    </row>
    <row r="36" spans="1:25" ht="15">
      <c r="A36" s="85">
        <v>2.02</v>
      </c>
      <c r="B36" s="86" t="s">
        <v>167</v>
      </c>
      <c r="C36" s="85" t="s">
        <v>119</v>
      </c>
      <c r="D36" s="87">
        <v>1</v>
      </c>
      <c r="E36" s="88"/>
      <c r="F36" s="89"/>
      <c r="G36" s="90">
        <f aca="true" t="shared" si="5" ref="G36:G54">E36*F36</f>
        <v>0</v>
      </c>
      <c r="H36" s="91"/>
      <c r="I36" s="90">
        <f aca="true" t="shared" si="6" ref="I36:I53">G36+(G36*H36)</f>
        <v>0</v>
      </c>
      <c r="J36" s="89"/>
      <c r="K36" s="89"/>
      <c r="L36" s="89"/>
      <c r="M36" s="89"/>
      <c r="N36" s="89"/>
      <c r="O36" s="89"/>
      <c r="P36" s="89"/>
      <c r="Q36" s="89"/>
      <c r="R36" s="89"/>
      <c r="S36" s="89"/>
      <c r="T36" s="89"/>
      <c r="U36" s="89"/>
      <c r="V36" s="89"/>
      <c r="W36" s="89"/>
      <c r="X36" s="90">
        <f t="shared" si="4"/>
        <v>0</v>
      </c>
      <c r="Y36" s="90">
        <f t="shared" si="4"/>
        <v>0</v>
      </c>
    </row>
    <row r="37" spans="1:25" ht="15">
      <c r="A37" s="85">
        <v>2.03</v>
      </c>
      <c r="B37" s="86" t="s">
        <v>168</v>
      </c>
      <c r="C37" s="85" t="s">
        <v>119</v>
      </c>
      <c r="D37" s="87">
        <v>1</v>
      </c>
      <c r="E37" s="88"/>
      <c r="F37" s="89"/>
      <c r="G37" s="90">
        <f t="shared" si="5"/>
        <v>0</v>
      </c>
      <c r="H37" s="91"/>
      <c r="I37" s="90">
        <f t="shared" si="6"/>
        <v>0</v>
      </c>
      <c r="J37" s="89"/>
      <c r="K37" s="89"/>
      <c r="L37" s="89"/>
      <c r="M37" s="89"/>
      <c r="N37" s="89"/>
      <c r="O37" s="89"/>
      <c r="P37" s="89"/>
      <c r="Q37" s="89"/>
      <c r="R37" s="89"/>
      <c r="S37" s="89"/>
      <c r="T37" s="89"/>
      <c r="U37" s="89"/>
      <c r="V37" s="89"/>
      <c r="W37" s="89"/>
      <c r="X37" s="90">
        <f t="shared" si="4"/>
        <v>0</v>
      </c>
      <c r="Y37" s="90">
        <f t="shared" si="4"/>
        <v>0</v>
      </c>
    </row>
    <row r="38" spans="1:25" ht="15">
      <c r="A38" s="85">
        <v>2.04</v>
      </c>
      <c r="B38" s="86" t="s">
        <v>172</v>
      </c>
      <c r="C38" s="85" t="s">
        <v>119</v>
      </c>
      <c r="D38" s="87">
        <v>5</v>
      </c>
      <c r="E38" s="88"/>
      <c r="F38" s="89"/>
      <c r="G38" s="90">
        <f t="shared" si="5"/>
        <v>0</v>
      </c>
      <c r="H38" s="91"/>
      <c r="I38" s="90">
        <f t="shared" si="6"/>
        <v>0</v>
      </c>
      <c r="J38" s="89"/>
      <c r="K38" s="89"/>
      <c r="L38" s="89"/>
      <c r="M38" s="89"/>
      <c r="N38" s="89"/>
      <c r="O38" s="89"/>
      <c r="P38" s="89"/>
      <c r="Q38" s="89"/>
      <c r="R38" s="89"/>
      <c r="S38" s="89"/>
      <c r="T38" s="89"/>
      <c r="U38" s="89"/>
      <c r="V38" s="89"/>
      <c r="W38" s="89"/>
      <c r="X38" s="90">
        <f t="shared" si="4"/>
        <v>0</v>
      </c>
      <c r="Y38" s="90">
        <f t="shared" si="4"/>
        <v>0</v>
      </c>
    </row>
    <row r="39" spans="1:25" ht="15">
      <c r="A39" s="85">
        <v>2.05</v>
      </c>
      <c r="B39" s="86" t="s">
        <v>173</v>
      </c>
      <c r="C39" s="85" t="s">
        <v>174</v>
      </c>
      <c r="D39" s="87">
        <v>2000</v>
      </c>
      <c r="E39" s="88"/>
      <c r="F39" s="89"/>
      <c r="G39" s="90">
        <f t="shared" si="5"/>
        <v>0</v>
      </c>
      <c r="H39" s="91"/>
      <c r="I39" s="90">
        <f t="shared" si="6"/>
        <v>0</v>
      </c>
      <c r="J39" s="89"/>
      <c r="K39" s="89"/>
      <c r="L39" s="89"/>
      <c r="M39" s="89"/>
      <c r="N39" s="89"/>
      <c r="O39" s="89"/>
      <c r="P39" s="89"/>
      <c r="Q39" s="89"/>
      <c r="R39" s="89"/>
      <c r="S39" s="89"/>
      <c r="T39" s="89"/>
      <c r="U39" s="89"/>
      <c r="V39" s="89"/>
      <c r="W39" s="89"/>
      <c r="X39" s="90">
        <f t="shared" si="4"/>
        <v>0</v>
      </c>
      <c r="Y39" s="90">
        <f t="shared" si="4"/>
        <v>0</v>
      </c>
    </row>
    <row r="40" spans="1:25" ht="15">
      <c r="A40" s="85">
        <v>2.06</v>
      </c>
      <c r="B40" s="86" t="s">
        <v>190</v>
      </c>
      <c r="C40" s="85" t="s">
        <v>174</v>
      </c>
      <c r="D40" s="87">
        <v>500</v>
      </c>
      <c r="E40" s="88"/>
      <c r="F40" s="89"/>
      <c r="G40" s="90">
        <f t="shared" si="5"/>
        <v>0</v>
      </c>
      <c r="H40" s="91"/>
      <c r="I40" s="90">
        <f t="shared" si="6"/>
        <v>0</v>
      </c>
      <c r="J40" s="89"/>
      <c r="K40" s="89"/>
      <c r="L40" s="89"/>
      <c r="M40" s="89"/>
      <c r="N40" s="89"/>
      <c r="O40" s="89"/>
      <c r="P40" s="89"/>
      <c r="Q40" s="89"/>
      <c r="R40" s="89"/>
      <c r="S40" s="89"/>
      <c r="T40" s="89"/>
      <c r="U40" s="89"/>
      <c r="V40" s="89"/>
      <c r="W40" s="89"/>
      <c r="X40" s="90">
        <f t="shared" si="4"/>
        <v>0</v>
      </c>
      <c r="Y40" s="90">
        <f t="shared" si="4"/>
        <v>0</v>
      </c>
    </row>
    <row r="41" spans="1:25" ht="15">
      <c r="A41" s="85">
        <v>2.07</v>
      </c>
      <c r="B41" s="86" t="s">
        <v>191</v>
      </c>
      <c r="C41" s="85" t="s">
        <v>174</v>
      </c>
      <c r="D41" s="87">
        <v>1500</v>
      </c>
      <c r="E41" s="88"/>
      <c r="F41" s="89"/>
      <c r="G41" s="90">
        <f t="shared" si="5"/>
        <v>0</v>
      </c>
      <c r="H41" s="91"/>
      <c r="I41" s="90">
        <f t="shared" si="6"/>
        <v>0</v>
      </c>
      <c r="J41" s="89"/>
      <c r="K41" s="89"/>
      <c r="L41" s="89"/>
      <c r="M41" s="89"/>
      <c r="N41" s="89"/>
      <c r="O41" s="89"/>
      <c r="P41" s="89"/>
      <c r="Q41" s="89"/>
      <c r="R41" s="89"/>
      <c r="S41" s="89"/>
      <c r="T41" s="89"/>
      <c r="U41" s="89"/>
      <c r="V41" s="89"/>
      <c r="W41" s="89"/>
      <c r="X41" s="90">
        <f t="shared" si="4"/>
        <v>0</v>
      </c>
      <c r="Y41" s="90">
        <f t="shared" si="4"/>
        <v>0</v>
      </c>
    </row>
    <row r="42" spans="1:25" ht="15">
      <c r="A42" s="85">
        <v>2.08</v>
      </c>
      <c r="B42" s="86" t="s">
        <v>177</v>
      </c>
      <c r="C42" s="85" t="s">
        <v>178</v>
      </c>
      <c r="D42" s="87">
        <v>48</v>
      </c>
      <c r="E42" s="88"/>
      <c r="F42" s="89"/>
      <c r="G42" s="90">
        <f t="shared" si="5"/>
        <v>0</v>
      </c>
      <c r="H42" s="91"/>
      <c r="I42" s="90">
        <f t="shared" si="6"/>
        <v>0</v>
      </c>
      <c r="J42" s="89"/>
      <c r="K42" s="89"/>
      <c r="L42" s="89"/>
      <c r="M42" s="89"/>
      <c r="N42" s="89"/>
      <c r="O42" s="89"/>
      <c r="P42" s="89"/>
      <c r="Q42" s="89"/>
      <c r="R42" s="89"/>
      <c r="S42" s="89"/>
      <c r="T42" s="89"/>
      <c r="U42" s="89"/>
      <c r="V42" s="89"/>
      <c r="W42" s="89"/>
      <c r="X42" s="90">
        <f t="shared" si="4"/>
        <v>0</v>
      </c>
      <c r="Y42" s="90">
        <f t="shared" si="4"/>
        <v>0</v>
      </c>
    </row>
    <row r="43" spans="1:25" ht="15">
      <c r="A43" s="85">
        <v>2.09</v>
      </c>
      <c r="B43" s="86" t="s">
        <v>179</v>
      </c>
      <c r="C43" s="85" t="s">
        <v>174</v>
      </c>
      <c r="D43" s="87">
        <v>24080</v>
      </c>
      <c r="E43" s="88"/>
      <c r="F43" s="89"/>
      <c r="G43" s="90">
        <f t="shared" si="5"/>
        <v>0</v>
      </c>
      <c r="H43" s="91"/>
      <c r="I43" s="90">
        <f t="shared" si="6"/>
        <v>0</v>
      </c>
      <c r="J43" s="89"/>
      <c r="K43" s="89"/>
      <c r="L43" s="89"/>
      <c r="M43" s="89"/>
      <c r="N43" s="89"/>
      <c r="O43" s="89"/>
      <c r="P43" s="89"/>
      <c r="Q43" s="89"/>
      <c r="R43" s="89"/>
      <c r="S43" s="89"/>
      <c r="T43" s="89"/>
      <c r="U43" s="89"/>
      <c r="V43" s="89"/>
      <c r="W43" s="89"/>
      <c r="X43" s="90">
        <f t="shared" si="4"/>
        <v>0</v>
      </c>
      <c r="Y43" s="90">
        <f t="shared" si="4"/>
        <v>0</v>
      </c>
    </row>
    <row r="44" spans="1:25" ht="15">
      <c r="A44" s="85">
        <v>2.1</v>
      </c>
      <c r="B44" s="86" t="s">
        <v>180</v>
      </c>
      <c r="C44" s="85" t="s">
        <v>119</v>
      </c>
      <c r="D44" s="87">
        <v>42</v>
      </c>
      <c r="E44" s="88"/>
      <c r="F44" s="89"/>
      <c r="G44" s="90">
        <f t="shared" si="5"/>
        <v>0</v>
      </c>
      <c r="H44" s="91"/>
      <c r="I44" s="90">
        <f t="shared" si="6"/>
        <v>0</v>
      </c>
      <c r="J44" s="89"/>
      <c r="K44" s="89"/>
      <c r="L44" s="89"/>
      <c r="M44" s="89"/>
      <c r="N44" s="89"/>
      <c r="O44" s="89"/>
      <c r="P44" s="89"/>
      <c r="Q44" s="89"/>
      <c r="R44" s="89"/>
      <c r="S44" s="89"/>
      <c r="T44" s="89"/>
      <c r="U44" s="89"/>
      <c r="V44" s="89"/>
      <c r="W44" s="89"/>
      <c r="X44" s="90">
        <f t="shared" si="4"/>
        <v>0</v>
      </c>
      <c r="Y44" s="90">
        <f t="shared" si="4"/>
        <v>0</v>
      </c>
    </row>
    <row r="45" spans="1:25" ht="30">
      <c r="A45" s="85">
        <v>2.11</v>
      </c>
      <c r="B45" s="86" t="s">
        <v>192</v>
      </c>
      <c r="C45" s="85" t="s">
        <v>119</v>
      </c>
      <c r="D45" s="87">
        <v>301</v>
      </c>
      <c r="E45" s="88"/>
      <c r="F45" s="89"/>
      <c r="G45" s="90">
        <f t="shared" si="5"/>
        <v>0</v>
      </c>
      <c r="H45" s="91"/>
      <c r="I45" s="90">
        <f t="shared" si="6"/>
        <v>0</v>
      </c>
      <c r="J45" s="89"/>
      <c r="K45" s="89"/>
      <c r="L45" s="89"/>
      <c r="M45" s="89"/>
      <c r="N45" s="89"/>
      <c r="O45" s="89"/>
      <c r="P45" s="89"/>
      <c r="Q45" s="89"/>
      <c r="R45" s="89"/>
      <c r="S45" s="89"/>
      <c r="T45" s="89"/>
      <c r="U45" s="89"/>
      <c r="V45" s="89"/>
      <c r="W45" s="89"/>
      <c r="X45" s="90">
        <f t="shared" si="4"/>
        <v>0</v>
      </c>
      <c r="Y45" s="90">
        <f t="shared" si="4"/>
        <v>0</v>
      </c>
    </row>
    <row r="46" spans="1:25" ht="15">
      <c r="A46" s="85">
        <v>2.12</v>
      </c>
      <c r="B46" s="86" t="s">
        <v>182</v>
      </c>
      <c r="C46" s="85" t="s">
        <v>174</v>
      </c>
      <c r="D46" s="87">
        <v>15100</v>
      </c>
      <c r="E46" s="88"/>
      <c r="F46" s="89"/>
      <c r="G46" s="90">
        <f t="shared" si="5"/>
        <v>0</v>
      </c>
      <c r="H46" s="91"/>
      <c r="I46" s="90">
        <f t="shared" si="6"/>
        <v>0</v>
      </c>
      <c r="J46" s="89"/>
      <c r="K46" s="89"/>
      <c r="L46" s="89"/>
      <c r="M46" s="89"/>
      <c r="N46" s="89"/>
      <c r="O46" s="89"/>
      <c r="P46" s="89"/>
      <c r="Q46" s="89"/>
      <c r="R46" s="89"/>
      <c r="S46" s="89"/>
      <c r="T46" s="89"/>
      <c r="U46" s="89"/>
      <c r="V46" s="89"/>
      <c r="W46" s="89"/>
      <c r="X46" s="90">
        <f t="shared" si="4"/>
        <v>0</v>
      </c>
      <c r="Y46" s="90">
        <f t="shared" si="4"/>
        <v>0</v>
      </c>
    </row>
    <row r="47" spans="1:25" ht="15">
      <c r="A47" s="85">
        <v>2.13</v>
      </c>
      <c r="B47" s="86" t="s">
        <v>183</v>
      </c>
      <c r="C47" s="85" t="s">
        <v>119</v>
      </c>
      <c r="D47" s="87">
        <v>158</v>
      </c>
      <c r="E47" s="88"/>
      <c r="F47" s="89"/>
      <c r="G47" s="90">
        <f t="shared" si="5"/>
        <v>0</v>
      </c>
      <c r="H47" s="91"/>
      <c r="I47" s="90">
        <f t="shared" si="6"/>
        <v>0</v>
      </c>
      <c r="J47" s="89"/>
      <c r="K47" s="89"/>
      <c r="L47" s="89"/>
      <c r="M47" s="89"/>
      <c r="N47" s="89"/>
      <c r="O47" s="89"/>
      <c r="P47" s="89"/>
      <c r="Q47" s="89"/>
      <c r="R47" s="89"/>
      <c r="S47" s="89"/>
      <c r="T47" s="89"/>
      <c r="U47" s="89"/>
      <c r="V47" s="89"/>
      <c r="W47" s="89"/>
      <c r="X47" s="90">
        <f t="shared" si="4"/>
        <v>0</v>
      </c>
      <c r="Y47" s="90">
        <f t="shared" si="4"/>
        <v>0</v>
      </c>
    </row>
    <row r="48" spans="1:25" ht="15">
      <c r="A48" s="85">
        <v>2.14</v>
      </c>
      <c r="B48" s="86" t="s">
        <v>184</v>
      </c>
      <c r="C48" s="85" t="s">
        <v>119</v>
      </c>
      <c r="D48" s="87">
        <v>158</v>
      </c>
      <c r="E48" s="88"/>
      <c r="F48" s="89"/>
      <c r="G48" s="90">
        <f t="shared" si="5"/>
        <v>0</v>
      </c>
      <c r="H48" s="91"/>
      <c r="I48" s="90">
        <f t="shared" si="6"/>
        <v>0</v>
      </c>
      <c r="J48" s="89"/>
      <c r="K48" s="89"/>
      <c r="L48" s="89"/>
      <c r="M48" s="89"/>
      <c r="N48" s="89"/>
      <c r="O48" s="89"/>
      <c r="P48" s="89"/>
      <c r="Q48" s="89"/>
      <c r="R48" s="89"/>
      <c r="S48" s="89"/>
      <c r="T48" s="89"/>
      <c r="U48" s="89"/>
      <c r="V48" s="89"/>
      <c r="W48" s="89"/>
      <c r="X48" s="90">
        <f t="shared" si="4"/>
        <v>0</v>
      </c>
      <c r="Y48" s="90">
        <f t="shared" si="4"/>
        <v>0</v>
      </c>
    </row>
    <row r="49" spans="1:25" ht="15">
      <c r="A49" s="85">
        <v>2.15</v>
      </c>
      <c r="B49" s="86" t="s">
        <v>185</v>
      </c>
      <c r="C49" s="85" t="s">
        <v>119</v>
      </c>
      <c r="D49" s="87">
        <v>22</v>
      </c>
      <c r="E49" s="88"/>
      <c r="F49" s="89"/>
      <c r="G49" s="90">
        <f t="shared" si="5"/>
        <v>0</v>
      </c>
      <c r="H49" s="91"/>
      <c r="I49" s="90">
        <f t="shared" si="6"/>
        <v>0</v>
      </c>
      <c r="J49" s="89"/>
      <c r="K49" s="89"/>
      <c r="L49" s="89"/>
      <c r="M49" s="89"/>
      <c r="N49" s="89"/>
      <c r="O49" s="89"/>
      <c r="P49" s="89"/>
      <c r="Q49" s="89"/>
      <c r="R49" s="89"/>
      <c r="S49" s="89"/>
      <c r="T49" s="89"/>
      <c r="U49" s="89"/>
      <c r="V49" s="89"/>
      <c r="W49" s="89"/>
      <c r="X49" s="90">
        <f t="shared" si="4"/>
        <v>0</v>
      </c>
      <c r="Y49" s="90">
        <f t="shared" si="4"/>
        <v>0</v>
      </c>
    </row>
    <row r="50" spans="1:25" ht="30">
      <c r="A50" s="85">
        <v>2.16</v>
      </c>
      <c r="B50" s="86" t="s">
        <v>186</v>
      </c>
      <c r="C50" s="85" t="s">
        <v>174</v>
      </c>
      <c r="D50" s="87">
        <v>19264</v>
      </c>
      <c r="E50" s="88"/>
      <c r="F50" s="89"/>
      <c r="G50" s="90">
        <f t="shared" si="5"/>
        <v>0</v>
      </c>
      <c r="H50" s="91"/>
      <c r="I50" s="90">
        <f t="shared" si="6"/>
        <v>0</v>
      </c>
      <c r="J50" s="89"/>
      <c r="K50" s="89"/>
      <c r="L50" s="89"/>
      <c r="M50" s="89"/>
      <c r="N50" s="89"/>
      <c r="O50" s="89"/>
      <c r="P50" s="89"/>
      <c r="Q50" s="89"/>
      <c r="R50" s="89"/>
      <c r="S50" s="89"/>
      <c r="T50" s="89"/>
      <c r="U50" s="89"/>
      <c r="V50" s="89"/>
      <c r="W50" s="89"/>
      <c r="X50" s="90">
        <f t="shared" si="4"/>
        <v>0</v>
      </c>
      <c r="Y50" s="90">
        <f t="shared" si="4"/>
        <v>0</v>
      </c>
    </row>
    <row r="51" spans="1:25" ht="15">
      <c r="A51" s="85">
        <v>2.17</v>
      </c>
      <c r="B51" s="86" t="s">
        <v>187</v>
      </c>
      <c r="C51" s="85" t="s">
        <v>174</v>
      </c>
      <c r="D51" s="87">
        <v>400</v>
      </c>
      <c r="E51" s="88"/>
      <c r="F51" s="89"/>
      <c r="G51" s="90">
        <f t="shared" si="5"/>
        <v>0</v>
      </c>
      <c r="H51" s="91"/>
      <c r="I51" s="90">
        <f t="shared" si="6"/>
        <v>0</v>
      </c>
      <c r="J51" s="89"/>
      <c r="K51" s="89"/>
      <c r="L51" s="89"/>
      <c r="M51" s="89"/>
      <c r="N51" s="89"/>
      <c r="O51" s="89"/>
      <c r="P51" s="89"/>
      <c r="Q51" s="89"/>
      <c r="R51" s="89"/>
      <c r="S51" s="89"/>
      <c r="T51" s="89"/>
      <c r="U51" s="89"/>
      <c r="V51" s="89"/>
      <c r="W51" s="89"/>
      <c r="X51" s="90">
        <f t="shared" si="4"/>
        <v>0</v>
      </c>
      <c r="Y51" s="90">
        <f t="shared" si="4"/>
        <v>0</v>
      </c>
    </row>
    <row r="52" spans="1:25" ht="15">
      <c r="A52" s="85">
        <v>2.18</v>
      </c>
      <c r="B52" s="86" t="s">
        <v>193</v>
      </c>
      <c r="C52" s="85" t="s">
        <v>174</v>
      </c>
      <c r="D52" s="87">
        <v>2000</v>
      </c>
      <c r="E52" s="88"/>
      <c r="F52" s="89"/>
      <c r="G52" s="90">
        <f t="shared" si="5"/>
        <v>0</v>
      </c>
      <c r="H52" s="91"/>
      <c r="I52" s="90">
        <f t="shared" si="6"/>
        <v>0</v>
      </c>
      <c r="J52" s="89"/>
      <c r="K52" s="89"/>
      <c r="L52" s="89"/>
      <c r="M52" s="89"/>
      <c r="N52" s="89"/>
      <c r="O52" s="89"/>
      <c r="P52" s="89"/>
      <c r="Q52" s="89"/>
      <c r="R52" s="89"/>
      <c r="S52" s="89"/>
      <c r="T52" s="89"/>
      <c r="U52" s="89"/>
      <c r="V52" s="89"/>
      <c r="W52" s="89"/>
      <c r="X52" s="90">
        <f t="shared" si="4"/>
        <v>0</v>
      </c>
      <c r="Y52" s="90">
        <f t="shared" si="4"/>
        <v>0</v>
      </c>
    </row>
    <row r="53" spans="1:25" ht="15">
      <c r="A53" s="85">
        <v>2.19</v>
      </c>
      <c r="B53" s="86" t="s">
        <v>161</v>
      </c>
      <c r="C53" s="85" t="s">
        <v>146</v>
      </c>
      <c r="D53" s="87">
        <v>1</v>
      </c>
      <c r="E53" s="88"/>
      <c r="F53" s="89"/>
      <c r="G53" s="90">
        <f t="shared" si="5"/>
        <v>0</v>
      </c>
      <c r="H53" s="91"/>
      <c r="I53" s="90">
        <f t="shared" si="6"/>
        <v>0</v>
      </c>
      <c r="J53" s="89"/>
      <c r="K53" s="89"/>
      <c r="L53" s="89"/>
      <c r="M53" s="89"/>
      <c r="N53" s="89"/>
      <c r="O53" s="89"/>
      <c r="P53" s="89"/>
      <c r="Q53" s="89"/>
      <c r="R53" s="89"/>
      <c r="S53" s="89"/>
      <c r="T53" s="89"/>
      <c r="U53" s="89"/>
      <c r="V53" s="89"/>
      <c r="W53" s="89"/>
      <c r="X53" s="90">
        <f t="shared" si="4"/>
        <v>0</v>
      </c>
      <c r="Y53" s="90">
        <f t="shared" si="4"/>
        <v>0</v>
      </c>
    </row>
    <row r="54" spans="1:25" s="98" customFormat="1" ht="30">
      <c r="A54" s="85">
        <v>2.2</v>
      </c>
      <c r="B54" s="94" t="s">
        <v>148</v>
      </c>
      <c r="C54" s="95" t="s">
        <v>149</v>
      </c>
      <c r="D54" s="96"/>
      <c r="E54" s="97"/>
      <c r="F54" s="97"/>
      <c r="G54" s="89">
        <f t="shared" si="5"/>
        <v>0</v>
      </c>
      <c r="H54" s="91"/>
      <c r="I54" s="89">
        <f>G54+(G54*H54)</f>
        <v>0</v>
      </c>
      <c r="J54" s="89"/>
      <c r="K54" s="89"/>
      <c r="L54" s="89"/>
      <c r="M54" s="89"/>
      <c r="N54" s="89"/>
      <c r="O54" s="89"/>
      <c r="P54" s="89"/>
      <c r="Q54" s="89"/>
      <c r="R54" s="89"/>
      <c r="S54" s="89"/>
      <c r="T54" s="89"/>
      <c r="U54" s="89"/>
      <c r="V54" s="89"/>
      <c r="W54" s="89"/>
      <c r="X54" s="89">
        <f>J54+L54+N54+P54+R54+T54+V54</f>
        <v>0</v>
      </c>
      <c r="Y54" s="89">
        <f>K54+M54+O54+Q54+S54+U54+W54</f>
        <v>0</v>
      </c>
    </row>
    <row r="55" spans="1:25" ht="15" customHeight="1">
      <c r="A55" s="136" t="s">
        <v>150</v>
      </c>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row>
    <row r="56" spans="1:25" ht="15">
      <c r="A56" s="101"/>
      <c r="B56" s="105" t="s">
        <v>151</v>
      </c>
      <c r="C56" s="101"/>
      <c r="D56" s="106"/>
      <c r="E56" s="106"/>
      <c r="F56" s="103"/>
      <c r="G56" s="103">
        <f>SUM(G35:G55)</f>
        <v>0</v>
      </c>
      <c r="H56" s="103"/>
      <c r="I56" s="103">
        <f aca="true" t="shared" si="7" ref="I56:Y56">SUM(I35:I55)</f>
        <v>0</v>
      </c>
      <c r="J56" s="103">
        <f t="shared" si="7"/>
        <v>0</v>
      </c>
      <c r="K56" s="103">
        <f t="shared" si="7"/>
        <v>0</v>
      </c>
      <c r="L56" s="103">
        <f t="shared" si="7"/>
        <v>0</v>
      </c>
      <c r="M56" s="103">
        <f t="shared" si="7"/>
        <v>0</v>
      </c>
      <c r="N56" s="103">
        <f t="shared" si="7"/>
        <v>0</v>
      </c>
      <c r="O56" s="103">
        <f t="shared" si="7"/>
        <v>0</v>
      </c>
      <c r="P56" s="103">
        <f t="shared" si="7"/>
        <v>0</v>
      </c>
      <c r="Q56" s="103">
        <f t="shared" si="7"/>
        <v>0</v>
      </c>
      <c r="R56" s="103">
        <f t="shared" si="7"/>
        <v>0</v>
      </c>
      <c r="S56" s="103">
        <f t="shared" si="7"/>
        <v>0</v>
      </c>
      <c r="T56" s="103">
        <f t="shared" si="7"/>
        <v>0</v>
      </c>
      <c r="U56" s="103">
        <f t="shared" si="7"/>
        <v>0</v>
      </c>
      <c r="V56" s="103">
        <f t="shared" si="7"/>
        <v>0</v>
      </c>
      <c r="W56" s="103">
        <f t="shared" si="7"/>
        <v>0</v>
      </c>
      <c r="X56" s="103">
        <f t="shared" si="7"/>
        <v>0</v>
      </c>
      <c r="Y56" s="103">
        <f t="shared" si="7"/>
        <v>0</v>
      </c>
    </row>
    <row r="57" spans="1:25" ht="15">
      <c r="A57" s="101"/>
      <c r="B57" s="105" t="s">
        <v>162</v>
      </c>
      <c r="C57" s="101"/>
      <c r="D57" s="101"/>
      <c r="E57" s="101"/>
      <c r="F57" s="103"/>
      <c r="G57" s="103">
        <f>G33+G56</f>
        <v>0</v>
      </c>
      <c r="H57" s="103"/>
      <c r="I57" s="103">
        <f aca="true" t="shared" si="8" ref="I57:Y57">I33+I56</f>
        <v>0</v>
      </c>
      <c r="J57" s="103">
        <f t="shared" si="8"/>
        <v>0</v>
      </c>
      <c r="K57" s="103">
        <f t="shared" si="8"/>
        <v>0</v>
      </c>
      <c r="L57" s="103">
        <f t="shared" si="8"/>
        <v>0</v>
      </c>
      <c r="M57" s="103">
        <f t="shared" si="8"/>
        <v>0</v>
      </c>
      <c r="N57" s="103">
        <f t="shared" si="8"/>
        <v>0</v>
      </c>
      <c r="O57" s="103">
        <f t="shared" si="8"/>
        <v>0</v>
      </c>
      <c r="P57" s="103">
        <f t="shared" si="8"/>
        <v>0</v>
      </c>
      <c r="Q57" s="103">
        <f t="shared" si="8"/>
        <v>0</v>
      </c>
      <c r="R57" s="103">
        <f t="shared" si="8"/>
        <v>0</v>
      </c>
      <c r="S57" s="103">
        <f t="shared" si="8"/>
        <v>0</v>
      </c>
      <c r="T57" s="103">
        <f t="shared" si="8"/>
        <v>0</v>
      </c>
      <c r="U57" s="103">
        <f t="shared" si="8"/>
        <v>0</v>
      </c>
      <c r="V57" s="103">
        <f t="shared" si="8"/>
        <v>0</v>
      </c>
      <c r="W57" s="103">
        <f t="shared" si="8"/>
        <v>0</v>
      </c>
      <c r="X57" s="103">
        <f t="shared" si="8"/>
        <v>0</v>
      </c>
      <c r="Y57" s="103">
        <f t="shared" si="8"/>
        <v>0</v>
      </c>
    </row>
    <row r="59" spans="1:2" ht="15">
      <c r="A59" s="107"/>
      <c r="B59" s="107" t="s">
        <v>163</v>
      </c>
    </row>
    <row r="60" spans="2:11" ht="175.5" customHeight="1">
      <c r="B60" s="128"/>
      <c r="C60" s="129"/>
      <c r="D60" s="129"/>
      <c r="E60" s="129"/>
      <c r="F60" s="129"/>
      <c r="G60" s="129"/>
      <c r="H60" s="129"/>
      <c r="I60" s="129"/>
      <c r="J60" s="129"/>
      <c r="K60" s="130"/>
    </row>
  </sheetData>
  <sheetProtection insertRows="0" deleteRows="0"/>
  <mergeCells count="20">
    <mergeCell ref="V6:W6"/>
    <mergeCell ref="X6:Y6"/>
    <mergeCell ref="A55:Y55"/>
    <mergeCell ref="B60:K60"/>
    <mergeCell ref="J6:K6"/>
    <mergeCell ref="L6:M6"/>
    <mergeCell ref="N6:O6"/>
    <mergeCell ref="P6:Q6"/>
    <mergeCell ref="R6:S6"/>
    <mergeCell ref="T6:U6"/>
    <mergeCell ref="A1:Y1"/>
    <mergeCell ref="A2:Y2"/>
    <mergeCell ref="A3:Y3"/>
    <mergeCell ref="B4:Y4"/>
    <mergeCell ref="A5:Y5"/>
    <mergeCell ref="A6:A7"/>
    <mergeCell ref="B6:B7"/>
    <mergeCell ref="C6:C7"/>
    <mergeCell ref="D6:D7"/>
    <mergeCell ref="F6:I6"/>
  </mergeCells>
  <dataValidations count="2">
    <dataValidation type="decimal" operator="greaterThanOrEqual" allowBlank="1" showInputMessage="1" showErrorMessage="1" sqref="E9:F31 G31 H9:H31 I31 J9:W31 X31:Y31 E35:F54 G54 H35:H54 J35:W54 X54:Y54">
      <formula1>0</formula1>
    </dataValidation>
    <dataValidation type="decimal" operator="greaterThan" allowBlank="1" showInputMessage="1" showErrorMessage="1" sqref="I54">
      <formula1>0</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Y27"/>
  <sheetViews>
    <sheetView zoomScale="85" zoomScaleNormal="85" zoomScalePageLayoutView="0" workbookViewId="0" topLeftCell="A19">
      <selection activeCell="A19" sqref="A19"/>
    </sheetView>
  </sheetViews>
  <sheetFormatPr defaultColWidth="8.7109375" defaultRowHeight="15"/>
  <cols>
    <col min="1" max="1" width="9.140625" style="76" customWidth="1"/>
    <col min="2" max="2" width="39.140625" style="76" customWidth="1"/>
    <col min="3" max="3" width="9.8515625" style="76" customWidth="1"/>
    <col min="4" max="4" width="10.421875" style="76" bestFit="1" customWidth="1"/>
    <col min="5" max="5" width="10.421875" style="76" customWidth="1"/>
    <col min="6" max="6" width="9.8515625" style="76" customWidth="1"/>
    <col min="7" max="7" width="15.140625" style="76" bestFit="1" customWidth="1"/>
    <col min="8" max="8" width="9.8515625" style="76" customWidth="1"/>
    <col min="9" max="9" width="14.57421875" style="76" bestFit="1" customWidth="1"/>
    <col min="10" max="25" width="9.8515625" style="76" customWidth="1"/>
    <col min="26" max="16384" width="8.7109375" style="76" customWidth="1"/>
  </cols>
  <sheetData>
    <row r="1" spans="1:25" ht="14.25" customHeight="1">
      <c r="A1" s="138" t="str">
        <f>BoQ1!A4</f>
        <v>Tender Inviting Authority: IIML Lucknow</v>
      </c>
      <c r="B1" s="138"/>
      <c r="C1" s="138"/>
      <c r="D1" s="138"/>
      <c r="E1" s="138"/>
      <c r="F1" s="138"/>
      <c r="G1" s="138"/>
      <c r="H1" s="138"/>
      <c r="I1" s="138"/>
      <c r="J1" s="138"/>
      <c r="K1" s="138"/>
      <c r="L1" s="138"/>
      <c r="M1" s="138"/>
      <c r="N1" s="138"/>
      <c r="O1" s="138"/>
      <c r="P1" s="138"/>
      <c r="Q1" s="138"/>
      <c r="R1" s="138"/>
      <c r="S1" s="138"/>
      <c r="T1" s="138"/>
      <c r="U1" s="138"/>
      <c r="V1" s="138"/>
      <c r="W1" s="138"/>
      <c r="X1" s="138"/>
      <c r="Y1" s="138"/>
    </row>
    <row r="2" spans="1:25" ht="14.25" customHeight="1">
      <c r="A2" s="138" t="str">
        <f>BoQ1!A5</f>
        <v>Name of Work: Network Infrastructure Upgrade Project</v>
      </c>
      <c r="B2" s="138"/>
      <c r="C2" s="138"/>
      <c r="D2" s="138"/>
      <c r="E2" s="138"/>
      <c r="F2" s="138"/>
      <c r="G2" s="138"/>
      <c r="H2" s="138"/>
      <c r="I2" s="138"/>
      <c r="J2" s="138"/>
      <c r="K2" s="138"/>
      <c r="L2" s="138"/>
      <c r="M2" s="138"/>
      <c r="N2" s="138"/>
      <c r="O2" s="138"/>
      <c r="P2" s="138"/>
      <c r="Q2" s="138"/>
      <c r="R2" s="138"/>
      <c r="S2" s="138"/>
      <c r="T2" s="138"/>
      <c r="U2" s="138"/>
      <c r="V2" s="138"/>
      <c r="W2" s="138"/>
      <c r="X2" s="138"/>
      <c r="Y2" s="138"/>
    </row>
    <row r="3" spans="1:25" ht="14.25" customHeight="1">
      <c r="A3" s="139" t="str">
        <f>BoQ1!A6</f>
        <v>Contract No:  </v>
      </c>
      <c r="B3" s="139"/>
      <c r="C3" s="139"/>
      <c r="D3" s="139"/>
      <c r="E3" s="139"/>
      <c r="F3" s="139"/>
      <c r="G3" s="139"/>
      <c r="H3" s="139"/>
      <c r="I3" s="139"/>
      <c r="J3" s="139"/>
      <c r="K3" s="139"/>
      <c r="L3" s="139"/>
      <c r="M3" s="139"/>
      <c r="N3" s="139"/>
      <c r="O3" s="139"/>
      <c r="P3" s="139"/>
      <c r="Q3" s="139"/>
      <c r="R3" s="139"/>
      <c r="S3" s="139"/>
      <c r="T3" s="139"/>
      <c r="U3" s="139"/>
      <c r="V3" s="139"/>
      <c r="W3" s="139"/>
      <c r="X3" s="139"/>
      <c r="Y3" s="139"/>
    </row>
    <row r="4" spans="1:25" ht="43.5" customHeight="1">
      <c r="A4" s="77" t="s">
        <v>48</v>
      </c>
      <c r="B4" s="140">
        <f>BoQ1!B8</f>
        <v>0</v>
      </c>
      <c r="C4" s="141"/>
      <c r="D4" s="141"/>
      <c r="E4" s="141"/>
      <c r="F4" s="141"/>
      <c r="G4" s="141"/>
      <c r="H4" s="141"/>
      <c r="I4" s="141"/>
      <c r="J4" s="141"/>
      <c r="K4" s="141"/>
      <c r="L4" s="141"/>
      <c r="M4" s="141"/>
      <c r="N4" s="141"/>
      <c r="O4" s="141"/>
      <c r="P4" s="141"/>
      <c r="Q4" s="141"/>
      <c r="R4" s="141"/>
      <c r="S4" s="141"/>
      <c r="T4" s="141"/>
      <c r="U4" s="141"/>
      <c r="V4" s="141"/>
      <c r="W4" s="141"/>
      <c r="X4" s="141"/>
      <c r="Y4" s="141"/>
    </row>
    <row r="5" spans="1:25" s="78" customFormat="1" ht="30" customHeight="1">
      <c r="A5" s="142" t="s">
        <v>194</v>
      </c>
      <c r="B5" s="143"/>
      <c r="C5" s="143"/>
      <c r="D5" s="143"/>
      <c r="E5" s="143"/>
      <c r="F5" s="143"/>
      <c r="G5" s="143"/>
      <c r="H5" s="143"/>
      <c r="I5" s="143"/>
      <c r="J5" s="143"/>
      <c r="K5" s="143"/>
      <c r="L5" s="143"/>
      <c r="M5" s="143"/>
      <c r="N5" s="143"/>
      <c r="O5" s="143"/>
      <c r="P5" s="143"/>
      <c r="Q5" s="143"/>
      <c r="R5" s="143"/>
      <c r="S5" s="143"/>
      <c r="T5" s="143"/>
      <c r="U5" s="143"/>
      <c r="V5" s="143"/>
      <c r="W5" s="143"/>
      <c r="X5" s="143"/>
      <c r="Y5" s="143"/>
    </row>
    <row r="6" spans="1:25" ht="14.25" customHeight="1">
      <c r="A6" s="126" t="s">
        <v>97</v>
      </c>
      <c r="B6" s="126" t="s">
        <v>98</v>
      </c>
      <c r="C6" s="126" t="s">
        <v>99</v>
      </c>
      <c r="D6" s="144" t="s">
        <v>100</v>
      </c>
      <c r="E6" s="79"/>
      <c r="F6" s="131" t="s">
        <v>101</v>
      </c>
      <c r="G6" s="133"/>
      <c r="H6" s="133"/>
      <c r="I6" s="132"/>
      <c r="J6" s="131" t="s">
        <v>102</v>
      </c>
      <c r="K6" s="132"/>
      <c r="L6" s="131" t="s">
        <v>103</v>
      </c>
      <c r="M6" s="132"/>
      <c r="N6" s="131" t="s">
        <v>104</v>
      </c>
      <c r="O6" s="132"/>
      <c r="P6" s="131" t="s">
        <v>105</v>
      </c>
      <c r="Q6" s="132"/>
      <c r="R6" s="131" t="s">
        <v>106</v>
      </c>
      <c r="S6" s="132"/>
      <c r="T6" s="131" t="s">
        <v>107</v>
      </c>
      <c r="U6" s="132"/>
      <c r="V6" s="131" t="s">
        <v>108</v>
      </c>
      <c r="W6" s="132"/>
      <c r="X6" s="146" t="s">
        <v>109</v>
      </c>
      <c r="Y6" s="147"/>
    </row>
    <row r="7" spans="1:25" ht="45">
      <c r="A7" s="127"/>
      <c r="B7" s="127"/>
      <c r="C7" s="127"/>
      <c r="D7" s="145"/>
      <c r="E7" s="80" t="s">
        <v>110</v>
      </c>
      <c r="F7" s="81" t="s">
        <v>111</v>
      </c>
      <c r="G7" s="81" t="s">
        <v>112</v>
      </c>
      <c r="H7" s="81" t="s">
        <v>113</v>
      </c>
      <c r="I7" s="81" t="s">
        <v>114</v>
      </c>
      <c r="J7" s="81" t="s">
        <v>115</v>
      </c>
      <c r="K7" s="81" t="s">
        <v>116</v>
      </c>
      <c r="L7" s="81" t="s">
        <v>115</v>
      </c>
      <c r="M7" s="81" t="s">
        <v>116</v>
      </c>
      <c r="N7" s="81" t="s">
        <v>115</v>
      </c>
      <c r="O7" s="81" t="s">
        <v>116</v>
      </c>
      <c r="P7" s="81" t="s">
        <v>115</v>
      </c>
      <c r="Q7" s="81" t="s">
        <v>116</v>
      </c>
      <c r="R7" s="81" t="s">
        <v>115</v>
      </c>
      <c r="S7" s="81" t="s">
        <v>116</v>
      </c>
      <c r="T7" s="81" t="s">
        <v>115</v>
      </c>
      <c r="U7" s="81" t="s">
        <v>116</v>
      </c>
      <c r="V7" s="81" t="s">
        <v>115</v>
      </c>
      <c r="W7" s="81" t="s">
        <v>116</v>
      </c>
      <c r="X7" s="81" t="s">
        <v>115</v>
      </c>
      <c r="Y7" s="81" t="s">
        <v>116</v>
      </c>
    </row>
    <row r="8" spans="1:25" ht="15">
      <c r="A8" s="82">
        <v>1</v>
      </c>
      <c r="B8" s="83" t="s">
        <v>195</v>
      </c>
      <c r="C8" s="82"/>
      <c r="D8" s="82"/>
      <c r="E8" s="82"/>
      <c r="F8" s="84"/>
      <c r="G8" s="84"/>
      <c r="H8" s="84"/>
      <c r="I8" s="84"/>
      <c r="J8" s="84"/>
      <c r="K8" s="84"/>
      <c r="L8" s="84"/>
      <c r="M8" s="84"/>
      <c r="N8" s="84"/>
      <c r="O8" s="84"/>
      <c r="P8" s="84"/>
      <c r="Q8" s="84"/>
      <c r="R8" s="84"/>
      <c r="S8" s="84"/>
      <c r="T8" s="84"/>
      <c r="U8" s="84"/>
      <c r="V8" s="84"/>
      <c r="W8" s="84"/>
      <c r="X8" s="84"/>
      <c r="Y8" s="84"/>
    </row>
    <row r="9" spans="1:25" ht="60">
      <c r="A9" s="85">
        <v>1.01</v>
      </c>
      <c r="B9" s="86" t="s">
        <v>196</v>
      </c>
      <c r="C9" s="85" t="s">
        <v>119</v>
      </c>
      <c r="D9" s="87">
        <v>2</v>
      </c>
      <c r="E9" s="88"/>
      <c r="F9" s="89"/>
      <c r="G9" s="90">
        <f aca="true" t="shared" si="0" ref="G9:G14">E9*F9</f>
        <v>0</v>
      </c>
      <c r="H9" s="91"/>
      <c r="I9" s="90">
        <f aca="true" t="shared" si="1" ref="I9:I14">G9+(G9*H9)</f>
        <v>0</v>
      </c>
      <c r="J9" s="89"/>
      <c r="K9" s="89"/>
      <c r="L9" s="89"/>
      <c r="M9" s="89"/>
      <c r="N9" s="89"/>
      <c r="O9" s="89"/>
      <c r="P9" s="89"/>
      <c r="Q9" s="89"/>
      <c r="R9" s="89"/>
      <c r="S9" s="89"/>
      <c r="T9" s="89"/>
      <c r="U9" s="89"/>
      <c r="V9" s="89"/>
      <c r="W9" s="89"/>
      <c r="X9" s="90">
        <f>J9+L9+N9+P9+R9+T9+V9</f>
        <v>0</v>
      </c>
      <c r="Y9" s="90">
        <f>K9+M9+O9+Q9+S9+U9+W9</f>
        <v>0</v>
      </c>
    </row>
    <row r="10" spans="1:25" ht="30">
      <c r="A10" s="85">
        <v>1.02</v>
      </c>
      <c r="B10" s="86" t="s">
        <v>197</v>
      </c>
      <c r="C10" s="85" t="s">
        <v>198</v>
      </c>
      <c r="D10" s="87">
        <v>2</v>
      </c>
      <c r="E10" s="88"/>
      <c r="F10" s="89"/>
      <c r="G10" s="90">
        <f t="shared" si="0"/>
        <v>0</v>
      </c>
      <c r="H10" s="91"/>
      <c r="I10" s="90">
        <f t="shared" si="1"/>
        <v>0</v>
      </c>
      <c r="J10" s="89"/>
      <c r="K10" s="89"/>
      <c r="L10" s="89"/>
      <c r="M10" s="89"/>
      <c r="N10" s="89"/>
      <c r="O10" s="89"/>
      <c r="P10" s="89"/>
      <c r="Q10" s="89"/>
      <c r="R10" s="89"/>
      <c r="S10" s="89"/>
      <c r="T10" s="89"/>
      <c r="U10" s="89"/>
      <c r="V10" s="89"/>
      <c r="W10" s="89"/>
      <c r="X10" s="90">
        <f aca="true" t="shared" si="2" ref="X10:Y13">J10+L10+N10+P10+R10+T10+V10</f>
        <v>0</v>
      </c>
      <c r="Y10" s="90">
        <f t="shared" si="2"/>
        <v>0</v>
      </c>
    </row>
    <row r="11" spans="1:25" ht="15">
      <c r="A11" s="85">
        <v>1.03</v>
      </c>
      <c r="B11" s="86" t="s">
        <v>199</v>
      </c>
      <c r="C11" s="85" t="s">
        <v>119</v>
      </c>
      <c r="D11" s="87">
        <v>1</v>
      </c>
      <c r="E11" s="88"/>
      <c r="F11" s="89"/>
      <c r="G11" s="90">
        <f t="shared" si="0"/>
        <v>0</v>
      </c>
      <c r="H11" s="91"/>
      <c r="I11" s="90">
        <f t="shared" si="1"/>
        <v>0</v>
      </c>
      <c r="J11" s="89"/>
      <c r="K11" s="89"/>
      <c r="L11" s="89"/>
      <c r="M11" s="89"/>
      <c r="N11" s="89"/>
      <c r="O11" s="89"/>
      <c r="P11" s="89"/>
      <c r="Q11" s="89"/>
      <c r="R11" s="89"/>
      <c r="S11" s="89"/>
      <c r="T11" s="89"/>
      <c r="U11" s="89"/>
      <c r="V11" s="89"/>
      <c r="W11" s="89"/>
      <c r="X11" s="90">
        <f t="shared" si="2"/>
        <v>0</v>
      </c>
      <c r="Y11" s="90">
        <f t="shared" si="2"/>
        <v>0</v>
      </c>
    </row>
    <row r="12" spans="1:25" ht="45">
      <c r="A12" s="85">
        <v>1.04</v>
      </c>
      <c r="B12" s="86" t="s">
        <v>200</v>
      </c>
      <c r="C12" s="85" t="s">
        <v>198</v>
      </c>
      <c r="D12" s="87">
        <v>2000</v>
      </c>
      <c r="E12" s="88"/>
      <c r="F12" s="89"/>
      <c r="G12" s="90">
        <f t="shared" si="0"/>
        <v>0</v>
      </c>
      <c r="H12" s="91"/>
      <c r="I12" s="90">
        <f t="shared" si="1"/>
        <v>0</v>
      </c>
      <c r="J12" s="89"/>
      <c r="K12" s="89"/>
      <c r="L12" s="89"/>
      <c r="M12" s="89"/>
      <c r="N12" s="89"/>
      <c r="O12" s="89"/>
      <c r="P12" s="89"/>
      <c r="Q12" s="89"/>
      <c r="R12" s="89"/>
      <c r="S12" s="89"/>
      <c r="T12" s="89"/>
      <c r="U12" s="89"/>
      <c r="V12" s="89"/>
      <c r="W12" s="89"/>
      <c r="X12" s="90">
        <f t="shared" si="2"/>
        <v>0</v>
      </c>
      <c r="Y12" s="90">
        <f t="shared" si="2"/>
        <v>0</v>
      </c>
    </row>
    <row r="13" spans="1:25" ht="15">
      <c r="A13" s="85">
        <v>1.05</v>
      </c>
      <c r="B13" s="86" t="s">
        <v>161</v>
      </c>
      <c r="C13" s="85" t="s">
        <v>146</v>
      </c>
      <c r="D13" s="87">
        <v>1</v>
      </c>
      <c r="E13" s="88"/>
      <c r="F13" s="89"/>
      <c r="G13" s="90">
        <f t="shared" si="0"/>
        <v>0</v>
      </c>
      <c r="H13" s="91"/>
      <c r="I13" s="90">
        <f t="shared" si="1"/>
        <v>0</v>
      </c>
      <c r="J13" s="89"/>
      <c r="K13" s="89"/>
      <c r="L13" s="89"/>
      <c r="M13" s="89"/>
      <c r="N13" s="89"/>
      <c r="O13" s="89"/>
      <c r="P13" s="89"/>
      <c r="Q13" s="89"/>
      <c r="R13" s="89"/>
      <c r="S13" s="89"/>
      <c r="T13" s="89"/>
      <c r="U13" s="89"/>
      <c r="V13" s="89"/>
      <c r="W13" s="89"/>
      <c r="X13" s="90">
        <f t="shared" si="2"/>
        <v>0</v>
      </c>
      <c r="Y13" s="90">
        <f t="shared" si="2"/>
        <v>0</v>
      </c>
    </row>
    <row r="14" spans="1:25" s="98" customFormat="1" ht="30">
      <c r="A14" s="85">
        <v>1.06</v>
      </c>
      <c r="B14" s="94" t="s">
        <v>148</v>
      </c>
      <c r="C14" s="95" t="s">
        <v>149</v>
      </c>
      <c r="D14" s="96"/>
      <c r="E14" s="97"/>
      <c r="F14" s="97"/>
      <c r="G14" s="89">
        <f t="shared" si="0"/>
        <v>0</v>
      </c>
      <c r="H14" s="91"/>
      <c r="I14" s="89">
        <f t="shared" si="1"/>
        <v>0</v>
      </c>
      <c r="J14" s="89"/>
      <c r="K14" s="89"/>
      <c r="L14" s="89"/>
      <c r="M14" s="89"/>
      <c r="N14" s="89"/>
      <c r="O14" s="89"/>
      <c r="P14" s="89"/>
      <c r="Q14" s="89"/>
      <c r="R14" s="89"/>
      <c r="S14" s="89"/>
      <c r="T14" s="89"/>
      <c r="U14" s="89"/>
      <c r="V14" s="89"/>
      <c r="W14" s="89"/>
      <c r="X14" s="89">
        <f>J14+L14+N14+P14+R14+T14+V14</f>
        <v>0</v>
      </c>
      <c r="Y14" s="89">
        <f>K14+M14+O14+Q14+S14+U14+W14</f>
        <v>0</v>
      </c>
    </row>
    <row r="15" spans="1:25" ht="15" customHeight="1">
      <c r="A15" s="99" t="s">
        <v>150</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row>
    <row r="16" spans="1:25" ht="18.75">
      <c r="A16" s="101"/>
      <c r="B16" s="102" t="s">
        <v>151</v>
      </c>
      <c r="C16" s="101"/>
      <c r="D16" s="87"/>
      <c r="E16" s="87"/>
      <c r="F16" s="103"/>
      <c r="G16" s="103">
        <f>SUM(G9:G15)</f>
        <v>0</v>
      </c>
      <c r="H16" s="104"/>
      <c r="I16" s="103">
        <f aca="true" t="shared" si="3" ref="I16:Y16">SUM(I9:I15)</f>
        <v>0</v>
      </c>
      <c r="J16" s="103">
        <f t="shared" si="3"/>
        <v>0</v>
      </c>
      <c r="K16" s="103">
        <f t="shared" si="3"/>
        <v>0</v>
      </c>
      <c r="L16" s="103">
        <f t="shared" si="3"/>
        <v>0</v>
      </c>
      <c r="M16" s="103">
        <f t="shared" si="3"/>
        <v>0</v>
      </c>
      <c r="N16" s="103">
        <f t="shared" si="3"/>
        <v>0</v>
      </c>
      <c r="O16" s="103">
        <f t="shared" si="3"/>
        <v>0</v>
      </c>
      <c r="P16" s="103">
        <f t="shared" si="3"/>
        <v>0</v>
      </c>
      <c r="Q16" s="103">
        <f t="shared" si="3"/>
        <v>0</v>
      </c>
      <c r="R16" s="103">
        <f t="shared" si="3"/>
        <v>0</v>
      </c>
      <c r="S16" s="103">
        <f t="shared" si="3"/>
        <v>0</v>
      </c>
      <c r="T16" s="103">
        <f t="shared" si="3"/>
        <v>0</v>
      </c>
      <c r="U16" s="103">
        <f t="shared" si="3"/>
        <v>0</v>
      </c>
      <c r="V16" s="103">
        <f t="shared" si="3"/>
        <v>0</v>
      </c>
      <c r="W16" s="103">
        <f t="shared" si="3"/>
        <v>0</v>
      </c>
      <c r="X16" s="103">
        <f t="shared" si="3"/>
        <v>0</v>
      </c>
      <c r="Y16" s="103">
        <f t="shared" si="3"/>
        <v>0</v>
      </c>
    </row>
    <row r="17" spans="1:25" ht="15">
      <c r="A17" s="101">
        <v>2</v>
      </c>
      <c r="B17" s="105" t="s">
        <v>201</v>
      </c>
      <c r="C17" s="101"/>
      <c r="D17" s="87"/>
      <c r="E17" s="87"/>
      <c r="F17" s="103"/>
      <c r="G17" s="103"/>
      <c r="H17" s="104"/>
      <c r="I17" s="103"/>
      <c r="J17" s="103"/>
      <c r="K17" s="103"/>
      <c r="L17" s="103"/>
      <c r="M17" s="103"/>
      <c r="N17" s="103"/>
      <c r="O17" s="103"/>
      <c r="P17" s="103"/>
      <c r="Q17" s="103"/>
      <c r="R17" s="103"/>
      <c r="S17" s="103"/>
      <c r="T17" s="103"/>
      <c r="U17" s="103"/>
      <c r="V17" s="103"/>
      <c r="W17" s="103"/>
      <c r="X17" s="103"/>
      <c r="Y17" s="103"/>
    </row>
    <row r="18" spans="1:25" ht="60">
      <c r="A18" s="85">
        <v>2.01</v>
      </c>
      <c r="B18" s="86" t="s">
        <v>202</v>
      </c>
      <c r="C18" s="85" t="s">
        <v>119</v>
      </c>
      <c r="D18" s="87">
        <v>2</v>
      </c>
      <c r="E18" s="88"/>
      <c r="F18" s="89"/>
      <c r="G18" s="90">
        <f>E18*F18</f>
        <v>0</v>
      </c>
      <c r="H18" s="91"/>
      <c r="I18" s="90">
        <f>G18+(G18*H18)</f>
        <v>0</v>
      </c>
      <c r="J18" s="89"/>
      <c r="K18" s="89"/>
      <c r="L18" s="89"/>
      <c r="M18" s="89"/>
      <c r="N18" s="89"/>
      <c r="O18" s="89"/>
      <c r="P18" s="89"/>
      <c r="Q18" s="89"/>
      <c r="R18" s="89"/>
      <c r="S18" s="89"/>
      <c r="T18" s="89"/>
      <c r="U18" s="89"/>
      <c r="V18" s="89"/>
      <c r="W18" s="89"/>
      <c r="X18" s="90">
        <f aca="true" t="shared" si="4" ref="X18:Y20">J18+L18+N18+P18+R18+T18+V18</f>
        <v>0</v>
      </c>
      <c r="Y18" s="90">
        <f t="shared" si="4"/>
        <v>0</v>
      </c>
    </row>
    <row r="19" spans="1:25" ht="30">
      <c r="A19" s="85">
        <v>2.02</v>
      </c>
      <c r="B19" s="86" t="s">
        <v>203</v>
      </c>
      <c r="C19" s="85" t="s">
        <v>198</v>
      </c>
      <c r="D19" s="87">
        <v>2</v>
      </c>
      <c r="E19" s="88"/>
      <c r="F19" s="89"/>
      <c r="G19" s="90">
        <f>E19*F19</f>
        <v>0</v>
      </c>
      <c r="H19" s="91"/>
      <c r="I19" s="90">
        <f>G19+(G19*H19)</f>
        <v>0</v>
      </c>
      <c r="J19" s="89"/>
      <c r="K19" s="89"/>
      <c r="L19" s="89"/>
      <c r="M19" s="89"/>
      <c r="N19" s="89"/>
      <c r="O19" s="89"/>
      <c r="P19" s="89"/>
      <c r="Q19" s="89"/>
      <c r="R19" s="89"/>
      <c r="S19" s="89"/>
      <c r="T19" s="89"/>
      <c r="U19" s="89"/>
      <c r="V19" s="89"/>
      <c r="W19" s="89"/>
      <c r="X19" s="90">
        <f t="shared" si="4"/>
        <v>0</v>
      </c>
      <c r="Y19" s="90">
        <f t="shared" si="4"/>
        <v>0</v>
      </c>
    </row>
    <row r="20" spans="1:25" ht="15">
      <c r="A20" s="85">
        <v>2.03</v>
      </c>
      <c r="B20" s="86" t="s">
        <v>161</v>
      </c>
      <c r="C20" s="85" t="s">
        <v>146</v>
      </c>
      <c r="D20" s="87">
        <v>1</v>
      </c>
      <c r="E20" s="88"/>
      <c r="F20" s="89"/>
      <c r="G20" s="90">
        <f>E20*F20</f>
        <v>0</v>
      </c>
      <c r="H20" s="91"/>
      <c r="I20" s="90">
        <f>G20+(G20*H20)</f>
        <v>0</v>
      </c>
      <c r="J20" s="89"/>
      <c r="K20" s="89"/>
      <c r="L20" s="89"/>
      <c r="M20" s="89"/>
      <c r="N20" s="89"/>
      <c r="O20" s="89"/>
      <c r="P20" s="89"/>
      <c r="Q20" s="89"/>
      <c r="R20" s="89"/>
      <c r="S20" s="89"/>
      <c r="T20" s="89"/>
      <c r="U20" s="89"/>
      <c r="V20" s="89"/>
      <c r="W20" s="89"/>
      <c r="X20" s="90">
        <f t="shared" si="4"/>
        <v>0</v>
      </c>
      <c r="Y20" s="90">
        <f t="shared" si="4"/>
        <v>0</v>
      </c>
    </row>
    <row r="21" spans="1:25" s="98" customFormat="1" ht="30">
      <c r="A21" s="85">
        <v>2.04</v>
      </c>
      <c r="B21" s="94" t="s">
        <v>148</v>
      </c>
      <c r="C21" s="95" t="s">
        <v>149</v>
      </c>
      <c r="D21" s="96"/>
      <c r="E21" s="97"/>
      <c r="F21" s="97"/>
      <c r="G21" s="89">
        <f>E21*F21</f>
        <v>0</v>
      </c>
      <c r="H21" s="91"/>
      <c r="I21" s="89">
        <f>G21+(G21*H21)</f>
        <v>0</v>
      </c>
      <c r="J21" s="89"/>
      <c r="K21" s="89"/>
      <c r="L21" s="89"/>
      <c r="M21" s="89"/>
      <c r="N21" s="89"/>
      <c r="O21" s="89"/>
      <c r="P21" s="89"/>
      <c r="Q21" s="89"/>
      <c r="R21" s="89"/>
      <c r="S21" s="89"/>
      <c r="T21" s="89"/>
      <c r="U21" s="89"/>
      <c r="V21" s="89"/>
      <c r="W21" s="89"/>
      <c r="X21" s="89">
        <f>J21+L21+N21+P21+R21+T21+V21</f>
        <v>0</v>
      </c>
      <c r="Y21" s="89">
        <f>K21+M21+O21+Q21+S21+U21+W21</f>
        <v>0</v>
      </c>
    </row>
    <row r="22" spans="1:25" ht="15" customHeight="1">
      <c r="A22" s="136" t="s">
        <v>150</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row>
    <row r="23" spans="1:25" ht="15">
      <c r="A23" s="101"/>
      <c r="B23" s="105" t="s">
        <v>151</v>
      </c>
      <c r="C23" s="101"/>
      <c r="D23" s="106"/>
      <c r="E23" s="106"/>
      <c r="F23" s="103"/>
      <c r="G23" s="103">
        <f>SUM(G18:G22)</f>
        <v>0</v>
      </c>
      <c r="H23" s="103"/>
      <c r="I23" s="103">
        <f aca="true" t="shared" si="5" ref="I23:Y23">SUM(I18:I22)</f>
        <v>0</v>
      </c>
      <c r="J23" s="103">
        <f t="shared" si="5"/>
        <v>0</v>
      </c>
      <c r="K23" s="103">
        <f t="shared" si="5"/>
        <v>0</v>
      </c>
      <c r="L23" s="103">
        <f t="shared" si="5"/>
        <v>0</v>
      </c>
      <c r="M23" s="103">
        <f t="shared" si="5"/>
        <v>0</v>
      </c>
      <c r="N23" s="103">
        <f t="shared" si="5"/>
        <v>0</v>
      </c>
      <c r="O23" s="103">
        <f t="shared" si="5"/>
        <v>0</v>
      </c>
      <c r="P23" s="103">
        <f t="shared" si="5"/>
        <v>0</v>
      </c>
      <c r="Q23" s="103">
        <f t="shared" si="5"/>
        <v>0</v>
      </c>
      <c r="R23" s="103">
        <f t="shared" si="5"/>
        <v>0</v>
      </c>
      <c r="S23" s="103">
        <f t="shared" si="5"/>
        <v>0</v>
      </c>
      <c r="T23" s="103">
        <f t="shared" si="5"/>
        <v>0</v>
      </c>
      <c r="U23" s="103">
        <f t="shared" si="5"/>
        <v>0</v>
      </c>
      <c r="V23" s="103">
        <f t="shared" si="5"/>
        <v>0</v>
      </c>
      <c r="W23" s="103">
        <f t="shared" si="5"/>
        <v>0</v>
      </c>
      <c r="X23" s="103">
        <f t="shared" si="5"/>
        <v>0</v>
      </c>
      <c r="Y23" s="103">
        <f t="shared" si="5"/>
        <v>0</v>
      </c>
    </row>
    <row r="24" spans="1:25" ht="15">
      <c r="A24" s="101"/>
      <c r="B24" s="105" t="s">
        <v>162</v>
      </c>
      <c r="C24" s="101"/>
      <c r="D24" s="101"/>
      <c r="E24" s="101"/>
      <c r="F24" s="103"/>
      <c r="G24" s="103">
        <f>G16+G23</f>
        <v>0</v>
      </c>
      <c r="H24" s="103"/>
      <c r="I24" s="103">
        <f aca="true" t="shared" si="6" ref="I24:Y24">I16+I23</f>
        <v>0</v>
      </c>
      <c r="J24" s="103">
        <f t="shared" si="6"/>
        <v>0</v>
      </c>
      <c r="K24" s="103">
        <f t="shared" si="6"/>
        <v>0</v>
      </c>
      <c r="L24" s="103">
        <f t="shared" si="6"/>
        <v>0</v>
      </c>
      <c r="M24" s="103">
        <f t="shared" si="6"/>
        <v>0</v>
      </c>
      <c r="N24" s="103">
        <f t="shared" si="6"/>
        <v>0</v>
      </c>
      <c r="O24" s="103">
        <f t="shared" si="6"/>
        <v>0</v>
      </c>
      <c r="P24" s="103">
        <f t="shared" si="6"/>
        <v>0</v>
      </c>
      <c r="Q24" s="103">
        <f t="shared" si="6"/>
        <v>0</v>
      </c>
      <c r="R24" s="103">
        <f t="shared" si="6"/>
        <v>0</v>
      </c>
      <c r="S24" s="103">
        <f t="shared" si="6"/>
        <v>0</v>
      </c>
      <c r="T24" s="103">
        <f t="shared" si="6"/>
        <v>0</v>
      </c>
      <c r="U24" s="103">
        <f t="shared" si="6"/>
        <v>0</v>
      </c>
      <c r="V24" s="103">
        <f t="shared" si="6"/>
        <v>0</v>
      </c>
      <c r="W24" s="103">
        <f t="shared" si="6"/>
        <v>0</v>
      </c>
      <c r="X24" s="103">
        <f t="shared" si="6"/>
        <v>0</v>
      </c>
      <c r="Y24" s="103">
        <f t="shared" si="6"/>
        <v>0</v>
      </c>
    </row>
    <row r="26" spans="1:2" ht="15">
      <c r="A26" s="107"/>
      <c r="B26" s="107" t="s">
        <v>163</v>
      </c>
    </row>
    <row r="27" spans="2:11" ht="175.5" customHeight="1">
      <c r="B27" s="128"/>
      <c r="C27" s="129"/>
      <c r="D27" s="129"/>
      <c r="E27" s="129"/>
      <c r="F27" s="129"/>
      <c r="G27" s="129"/>
      <c r="H27" s="129"/>
      <c r="I27" s="129"/>
      <c r="J27" s="129"/>
      <c r="K27" s="130"/>
    </row>
  </sheetData>
  <sheetProtection insertRows="0" deleteRows="0"/>
  <mergeCells count="20">
    <mergeCell ref="V6:W6"/>
    <mergeCell ref="X6:Y6"/>
    <mergeCell ref="A22:Y22"/>
    <mergeCell ref="B27:K27"/>
    <mergeCell ref="J6:K6"/>
    <mergeCell ref="L6:M6"/>
    <mergeCell ref="N6:O6"/>
    <mergeCell ref="P6:Q6"/>
    <mergeCell ref="R6:S6"/>
    <mergeCell ref="T6:U6"/>
    <mergeCell ref="A1:Y1"/>
    <mergeCell ref="A2:Y2"/>
    <mergeCell ref="A3:Y3"/>
    <mergeCell ref="B4:Y4"/>
    <mergeCell ref="A5:Y5"/>
    <mergeCell ref="A6:A7"/>
    <mergeCell ref="B6:B7"/>
    <mergeCell ref="C6:C7"/>
    <mergeCell ref="D6:D7"/>
    <mergeCell ref="F6:I6"/>
  </mergeCells>
  <dataValidations count="2">
    <dataValidation type="decimal" operator="greaterThanOrEqual" allowBlank="1" showInputMessage="1" showErrorMessage="1" sqref="E9:F14 H9:H14 J9:W14 X14:Y14 I14 G14 E18:F21 H18:H21 J18:W21 X21:Y21 I21 G21">
      <formula1>0</formula1>
    </dataValidation>
    <dataValidation type="decimal" operator="greaterThan" allowBlank="1" showInputMessage="1" showErrorMessage="1" sqref="X16">
      <formula1>0</formula1>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7"/>
  <dimension ref="A1:Y33"/>
  <sheetViews>
    <sheetView zoomScale="85" zoomScaleNormal="85" zoomScalePageLayoutView="0" workbookViewId="0" topLeftCell="A4">
      <selection activeCell="A4" sqref="A4"/>
    </sheetView>
  </sheetViews>
  <sheetFormatPr defaultColWidth="8.7109375" defaultRowHeight="15"/>
  <cols>
    <col min="1" max="1" width="9.140625" style="76" customWidth="1"/>
    <col min="2" max="2" width="39.140625" style="76" customWidth="1"/>
    <col min="3" max="3" width="9.8515625" style="76" customWidth="1"/>
    <col min="4" max="4" width="10.421875" style="76" bestFit="1" customWidth="1"/>
    <col min="5" max="5" width="10.421875" style="76" customWidth="1"/>
    <col min="6" max="6" width="9.8515625" style="76" customWidth="1"/>
    <col min="7" max="7" width="15.140625" style="76" bestFit="1" customWidth="1"/>
    <col min="8" max="8" width="9.8515625" style="76" customWidth="1"/>
    <col min="9" max="9" width="14.57421875" style="76" bestFit="1" customWidth="1"/>
    <col min="10" max="25" width="9.8515625" style="76" customWidth="1"/>
    <col min="26" max="16384" width="8.7109375" style="76" customWidth="1"/>
  </cols>
  <sheetData>
    <row r="1" spans="1:25" ht="14.25" customHeight="1">
      <c r="A1" s="138" t="str">
        <f>BoQ1!A4</f>
        <v>Tender Inviting Authority: IIML Lucknow</v>
      </c>
      <c r="B1" s="138"/>
      <c r="C1" s="138"/>
      <c r="D1" s="138"/>
      <c r="E1" s="138"/>
      <c r="F1" s="138"/>
      <c r="G1" s="138"/>
      <c r="H1" s="138"/>
      <c r="I1" s="138"/>
      <c r="J1" s="138"/>
      <c r="K1" s="138"/>
      <c r="L1" s="138"/>
      <c r="M1" s="138"/>
      <c r="N1" s="138"/>
      <c r="O1" s="138"/>
      <c r="P1" s="138"/>
      <c r="Q1" s="138"/>
      <c r="R1" s="138"/>
      <c r="S1" s="138"/>
      <c r="T1" s="138"/>
      <c r="U1" s="138"/>
      <c r="V1" s="138"/>
      <c r="W1" s="138"/>
      <c r="X1" s="138"/>
      <c r="Y1" s="138"/>
    </row>
    <row r="2" spans="1:25" ht="14.25" customHeight="1">
      <c r="A2" s="138" t="str">
        <f>BoQ1!A5</f>
        <v>Name of Work: Network Infrastructure Upgrade Project</v>
      </c>
      <c r="B2" s="138"/>
      <c r="C2" s="138"/>
      <c r="D2" s="138"/>
      <c r="E2" s="138"/>
      <c r="F2" s="138"/>
      <c r="G2" s="138"/>
      <c r="H2" s="138"/>
      <c r="I2" s="138"/>
      <c r="J2" s="138"/>
      <c r="K2" s="138"/>
      <c r="L2" s="138"/>
      <c r="M2" s="138"/>
      <c r="N2" s="138"/>
      <c r="O2" s="138"/>
      <c r="P2" s="138"/>
      <c r="Q2" s="138"/>
      <c r="R2" s="138"/>
      <c r="S2" s="138"/>
      <c r="T2" s="138"/>
      <c r="U2" s="138"/>
      <c r="V2" s="138"/>
      <c r="W2" s="138"/>
      <c r="X2" s="138"/>
      <c r="Y2" s="138"/>
    </row>
    <row r="3" spans="1:25" ht="14.25" customHeight="1">
      <c r="A3" s="139" t="str">
        <f>BoQ1!A6</f>
        <v>Contract No:  </v>
      </c>
      <c r="B3" s="139"/>
      <c r="C3" s="139"/>
      <c r="D3" s="139"/>
      <c r="E3" s="139"/>
      <c r="F3" s="139"/>
      <c r="G3" s="139"/>
      <c r="H3" s="139"/>
      <c r="I3" s="139"/>
      <c r="J3" s="139"/>
      <c r="K3" s="139"/>
      <c r="L3" s="139"/>
      <c r="M3" s="139"/>
      <c r="N3" s="139"/>
      <c r="O3" s="139"/>
      <c r="P3" s="139"/>
      <c r="Q3" s="139"/>
      <c r="R3" s="139"/>
      <c r="S3" s="139"/>
      <c r="T3" s="139"/>
      <c r="U3" s="139"/>
      <c r="V3" s="139"/>
      <c r="W3" s="139"/>
      <c r="X3" s="139"/>
      <c r="Y3" s="139"/>
    </row>
    <row r="4" spans="1:25" ht="43.5" customHeight="1">
      <c r="A4" s="77" t="s">
        <v>48</v>
      </c>
      <c r="B4" s="140">
        <f>BoQ1!B8</f>
        <v>0</v>
      </c>
      <c r="C4" s="141"/>
      <c r="D4" s="141"/>
      <c r="E4" s="141"/>
      <c r="F4" s="141"/>
      <c r="G4" s="141"/>
      <c r="H4" s="141"/>
      <c r="I4" s="141"/>
      <c r="J4" s="141"/>
      <c r="K4" s="141"/>
      <c r="L4" s="141"/>
      <c r="M4" s="141"/>
      <c r="N4" s="141"/>
      <c r="O4" s="141"/>
      <c r="P4" s="141"/>
      <c r="Q4" s="141"/>
      <c r="R4" s="141"/>
      <c r="S4" s="141"/>
      <c r="T4" s="141"/>
      <c r="U4" s="141"/>
      <c r="V4" s="141"/>
      <c r="W4" s="141"/>
      <c r="X4" s="141"/>
      <c r="Y4" s="141"/>
    </row>
    <row r="5" spans="1:25" s="78" customFormat="1" ht="30" customHeight="1">
      <c r="A5" s="142" t="s">
        <v>204</v>
      </c>
      <c r="B5" s="143"/>
      <c r="C5" s="143"/>
      <c r="D5" s="143"/>
      <c r="E5" s="143"/>
      <c r="F5" s="143"/>
      <c r="G5" s="143"/>
      <c r="H5" s="143"/>
      <c r="I5" s="143"/>
      <c r="J5" s="143"/>
      <c r="K5" s="143"/>
      <c r="L5" s="143"/>
      <c r="M5" s="143"/>
      <c r="N5" s="143"/>
      <c r="O5" s="143"/>
      <c r="P5" s="143"/>
      <c r="Q5" s="143"/>
      <c r="R5" s="143"/>
      <c r="S5" s="143"/>
      <c r="T5" s="143"/>
      <c r="U5" s="143"/>
      <c r="V5" s="143"/>
      <c r="W5" s="143"/>
      <c r="X5" s="143"/>
      <c r="Y5" s="143"/>
    </row>
    <row r="6" spans="1:25" ht="14.25" customHeight="1">
      <c r="A6" s="126" t="s">
        <v>97</v>
      </c>
      <c r="B6" s="126" t="s">
        <v>98</v>
      </c>
      <c r="C6" s="126" t="s">
        <v>99</v>
      </c>
      <c r="D6" s="144" t="s">
        <v>100</v>
      </c>
      <c r="E6" s="79"/>
      <c r="F6" s="131" t="s">
        <v>101</v>
      </c>
      <c r="G6" s="133"/>
      <c r="H6" s="133"/>
      <c r="I6" s="132"/>
      <c r="J6" s="131" t="s">
        <v>102</v>
      </c>
      <c r="K6" s="132"/>
      <c r="L6" s="131" t="s">
        <v>103</v>
      </c>
      <c r="M6" s="132"/>
      <c r="N6" s="131" t="s">
        <v>104</v>
      </c>
      <c r="O6" s="132"/>
      <c r="P6" s="131" t="s">
        <v>105</v>
      </c>
      <c r="Q6" s="132"/>
      <c r="R6" s="131" t="s">
        <v>106</v>
      </c>
      <c r="S6" s="132"/>
      <c r="T6" s="131" t="s">
        <v>107</v>
      </c>
      <c r="U6" s="132"/>
      <c r="V6" s="131" t="s">
        <v>108</v>
      </c>
      <c r="W6" s="132"/>
      <c r="X6" s="146" t="s">
        <v>109</v>
      </c>
      <c r="Y6" s="147"/>
    </row>
    <row r="7" spans="1:25" ht="45">
      <c r="A7" s="127"/>
      <c r="B7" s="127"/>
      <c r="C7" s="127"/>
      <c r="D7" s="145"/>
      <c r="E7" s="80" t="s">
        <v>110</v>
      </c>
      <c r="F7" s="81" t="s">
        <v>111</v>
      </c>
      <c r="G7" s="81" t="s">
        <v>112</v>
      </c>
      <c r="H7" s="81" t="s">
        <v>113</v>
      </c>
      <c r="I7" s="81" t="s">
        <v>114</v>
      </c>
      <c r="J7" s="81" t="s">
        <v>115</v>
      </c>
      <c r="K7" s="81" t="s">
        <v>116</v>
      </c>
      <c r="L7" s="81" t="s">
        <v>115</v>
      </c>
      <c r="M7" s="81" t="s">
        <v>116</v>
      </c>
      <c r="N7" s="81" t="s">
        <v>115</v>
      </c>
      <c r="O7" s="81" t="s">
        <v>116</v>
      </c>
      <c r="P7" s="81" t="s">
        <v>115</v>
      </c>
      <c r="Q7" s="81" t="s">
        <v>116</v>
      </c>
      <c r="R7" s="81" t="s">
        <v>115</v>
      </c>
      <c r="S7" s="81" t="s">
        <v>116</v>
      </c>
      <c r="T7" s="81" t="s">
        <v>115</v>
      </c>
      <c r="U7" s="81" t="s">
        <v>116</v>
      </c>
      <c r="V7" s="81" t="s">
        <v>115</v>
      </c>
      <c r="W7" s="81" t="s">
        <v>116</v>
      </c>
      <c r="X7" s="81" t="s">
        <v>115</v>
      </c>
      <c r="Y7" s="81" t="s">
        <v>116</v>
      </c>
    </row>
    <row r="8" spans="1:25" ht="15">
      <c r="A8" s="82">
        <v>1</v>
      </c>
      <c r="B8" s="83" t="s">
        <v>205</v>
      </c>
      <c r="C8" s="82"/>
      <c r="D8" s="82"/>
      <c r="E8" s="82"/>
      <c r="F8" s="84"/>
      <c r="G8" s="84"/>
      <c r="H8" s="84"/>
      <c r="I8" s="84"/>
      <c r="J8" s="84"/>
      <c r="K8" s="84"/>
      <c r="L8" s="84"/>
      <c r="M8" s="84"/>
      <c r="N8" s="84"/>
      <c r="O8" s="84"/>
      <c r="P8" s="84"/>
      <c r="Q8" s="84"/>
      <c r="R8" s="84"/>
      <c r="S8" s="84"/>
      <c r="T8" s="84"/>
      <c r="U8" s="84"/>
      <c r="V8" s="84"/>
      <c r="W8" s="84"/>
      <c r="X8" s="84"/>
      <c r="Y8" s="84"/>
    </row>
    <row r="9" spans="1:25" ht="30">
      <c r="A9" s="85">
        <v>1.01</v>
      </c>
      <c r="B9" s="86" t="s">
        <v>206</v>
      </c>
      <c r="C9" s="85" t="s">
        <v>119</v>
      </c>
      <c r="D9" s="87">
        <v>2</v>
      </c>
      <c r="E9" s="88"/>
      <c r="F9" s="89"/>
      <c r="G9" s="90">
        <f>E9*F9</f>
        <v>0</v>
      </c>
      <c r="H9" s="91"/>
      <c r="I9" s="90">
        <f>G9+(G9*H9)</f>
        <v>0</v>
      </c>
      <c r="J9" s="89"/>
      <c r="K9" s="89"/>
      <c r="L9" s="89"/>
      <c r="M9" s="89"/>
      <c r="N9" s="89"/>
      <c r="O9" s="89"/>
      <c r="P9" s="89"/>
      <c r="Q9" s="89"/>
      <c r="R9" s="89"/>
      <c r="S9" s="89"/>
      <c r="T9" s="89"/>
      <c r="U9" s="89"/>
      <c r="V9" s="89"/>
      <c r="W9" s="89"/>
      <c r="X9" s="90">
        <f>J9+L9+N9+P9+R9+T9+V9</f>
        <v>0</v>
      </c>
      <c r="Y9" s="90">
        <f>K9+M9+O9+Q9+S9+U9+W9</f>
        <v>0</v>
      </c>
    </row>
    <row r="10" spans="1:25" ht="30">
      <c r="A10" s="85">
        <v>1.02</v>
      </c>
      <c r="B10" s="86" t="s">
        <v>207</v>
      </c>
      <c r="C10" s="85" t="s">
        <v>119</v>
      </c>
      <c r="D10" s="87">
        <v>2</v>
      </c>
      <c r="E10" s="88"/>
      <c r="F10" s="89"/>
      <c r="G10" s="90">
        <f aca="true" t="shared" si="0" ref="G10:G19">E10*F10</f>
        <v>0</v>
      </c>
      <c r="H10" s="91"/>
      <c r="I10" s="90">
        <f aca="true" t="shared" si="1" ref="I10:I18">G10+(G10*H10)</f>
        <v>0</v>
      </c>
      <c r="J10" s="89"/>
      <c r="K10" s="89"/>
      <c r="L10" s="89"/>
      <c r="M10" s="89"/>
      <c r="N10" s="89"/>
      <c r="O10" s="89"/>
      <c r="P10" s="89"/>
      <c r="Q10" s="89"/>
      <c r="R10" s="89"/>
      <c r="S10" s="89"/>
      <c r="T10" s="89"/>
      <c r="U10" s="89"/>
      <c r="V10" s="89"/>
      <c r="W10" s="89"/>
      <c r="X10" s="90">
        <f aca="true" t="shared" si="2" ref="X10:Y18">J10+L10+N10+P10+R10+T10+V10</f>
        <v>0</v>
      </c>
      <c r="Y10" s="90">
        <f t="shared" si="2"/>
        <v>0</v>
      </c>
    </row>
    <row r="11" spans="1:25" ht="30">
      <c r="A11" s="85">
        <v>1.03</v>
      </c>
      <c r="B11" s="86" t="s">
        <v>208</v>
      </c>
      <c r="C11" s="85" t="s">
        <v>119</v>
      </c>
      <c r="D11" s="87">
        <v>2</v>
      </c>
      <c r="E11" s="88"/>
      <c r="F11" s="89"/>
      <c r="G11" s="90">
        <f t="shared" si="0"/>
        <v>0</v>
      </c>
      <c r="H11" s="91"/>
      <c r="I11" s="90">
        <f t="shared" si="1"/>
        <v>0</v>
      </c>
      <c r="J11" s="89"/>
      <c r="K11" s="89"/>
      <c r="L11" s="89"/>
      <c r="M11" s="89"/>
      <c r="N11" s="89"/>
      <c r="O11" s="89"/>
      <c r="P11" s="89"/>
      <c r="Q11" s="89"/>
      <c r="R11" s="89"/>
      <c r="S11" s="89"/>
      <c r="T11" s="89"/>
      <c r="U11" s="89"/>
      <c r="V11" s="89"/>
      <c r="W11" s="89"/>
      <c r="X11" s="90">
        <f t="shared" si="2"/>
        <v>0</v>
      </c>
      <c r="Y11" s="90">
        <f t="shared" si="2"/>
        <v>0</v>
      </c>
    </row>
    <row r="12" spans="1:25" ht="30">
      <c r="A12" s="85">
        <v>1.04</v>
      </c>
      <c r="B12" s="86" t="s">
        <v>209</v>
      </c>
      <c r="C12" s="85" t="s">
        <v>119</v>
      </c>
      <c r="D12" s="87">
        <v>10</v>
      </c>
      <c r="E12" s="88"/>
      <c r="F12" s="89"/>
      <c r="G12" s="90">
        <f t="shared" si="0"/>
        <v>0</v>
      </c>
      <c r="H12" s="91"/>
      <c r="I12" s="90">
        <f t="shared" si="1"/>
        <v>0</v>
      </c>
      <c r="J12" s="89"/>
      <c r="K12" s="89"/>
      <c r="L12" s="89"/>
      <c r="M12" s="89"/>
      <c r="N12" s="89"/>
      <c r="O12" s="89"/>
      <c r="P12" s="89"/>
      <c r="Q12" s="89"/>
      <c r="R12" s="89"/>
      <c r="S12" s="89"/>
      <c r="T12" s="89"/>
      <c r="U12" s="89"/>
      <c r="V12" s="89"/>
      <c r="W12" s="89"/>
      <c r="X12" s="90">
        <f t="shared" si="2"/>
        <v>0</v>
      </c>
      <c r="Y12" s="90">
        <f t="shared" si="2"/>
        <v>0</v>
      </c>
    </row>
    <row r="13" spans="1:25" ht="30">
      <c r="A13" s="85">
        <v>1.05</v>
      </c>
      <c r="B13" s="86" t="s">
        <v>210</v>
      </c>
      <c r="C13" s="85" t="s">
        <v>119</v>
      </c>
      <c r="D13" s="87">
        <v>2</v>
      </c>
      <c r="E13" s="88"/>
      <c r="F13" s="89"/>
      <c r="G13" s="90">
        <f t="shared" si="0"/>
        <v>0</v>
      </c>
      <c r="H13" s="91"/>
      <c r="I13" s="90">
        <f t="shared" si="1"/>
        <v>0</v>
      </c>
      <c r="J13" s="89"/>
      <c r="K13" s="89"/>
      <c r="L13" s="89"/>
      <c r="M13" s="89"/>
      <c r="N13" s="89"/>
      <c r="O13" s="89"/>
      <c r="P13" s="89"/>
      <c r="Q13" s="89"/>
      <c r="R13" s="89"/>
      <c r="S13" s="89"/>
      <c r="T13" s="89"/>
      <c r="U13" s="89"/>
      <c r="V13" s="89"/>
      <c r="W13" s="89"/>
      <c r="X13" s="90">
        <f t="shared" si="2"/>
        <v>0</v>
      </c>
      <c r="Y13" s="90">
        <f t="shared" si="2"/>
        <v>0</v>
      </c>
    </row>
    <row r="14" spans="1:25" ht="30">
      <c r="A14" s="85">
        <v>1.06</v>
      </c>
      <c r="B14" s="86" t="s">
        <v>211</v>
      </c>
      <c r="C14" s="85" t="s">
        <v>119</v>
      </c>
      <c r="D14" s="87">
        <v>2</v>
      </c>
      <c r="E14" s="88"/>
      <c r="F14" s="89"/>
      <c r="G14" s="90">
        <f t="shared" si="0"/>
        <v>0</v>
      </c>
      <c r="H14" s="91"/>
      <c r="I14" s="90">
        <f t="shared" si="1"/>
        <v>0</v>
      </c>
      <c r="J14" s="89"/>
      <c r="K14" s="89"/>
      <c r="L14" s="89"/>
      <c r="M14" s="89"/>
      <c r="N14" s="89"/>
      <c r="O14" s="89"/>
      <c r="P14" s="89"/>
      <c r="Q14" s="89"/>
      <c r="R14" s="89"/>
      <c r="S14" s="89"/>
      <c r="T14" s="89"/>
      <c r="U14" s="89"/>
      <c r="V14" s="89"/>
      <c r="W14" s="89"/>
      <c r="X14" s="90">
        <f t="shared" si="2"/>
        <v>0</v>
      </c>
      <c r="Y14" s="90">
        <f t="shared" si="2"/>
        <v>0</v>
      </c>
    </row>
    <row r="15" spans="1:25" ht="15">
      <c r="A15" s="85">
        <v>1.07</v>
      </c>
      <c r="B15" s="86" t="s">
        <v>212</v>
      </c>
      <c r="C15" s="85" t="s">
        <v>119</v>
      </c>
      <c r="D15" s="87">
        <v>1</v>
      </c>
      <c r="E15" s="88"/>
      <c r="F15" s="89"/>
      <c r="G15" s="90">
        <f t="shared" si="0"/>
        <v>0</v>
      </c>
      <c r="H15" s="91"/>
      <c r="I15" s="90">
        <f t="shared" si="1"/>
        <v>0</v>
      </c>
      <c r="J15" s="89"/>
      <c r="K15" s="89"/>
      <c r="L15" s="89"/>
      <c r="M15" s="89"/>
      <c r="N15" s="89"/>
      <c r="O15" s="89"/>
      <c r="P15" s="89"/>
      <c r="Q15" s="89"/>
      <c r="R15" s="89"/>
      <c r="S15" s="89"/>
      <c r="T15" s="89"/>
      <c r="U15" s="89"/>
      <c r="V15" s="89"/>
      <c r="W15" s="89"/>
      <c r="X15" s="90">
        <f t="shared" si="2"/>
        <v>0</v>
      </c>
      <c r="Y15" s="90">
        <f t="shared" si="2"/>
        <v>0</v>
      </c>
    </row>
    <row r="16" spans="1:25" ht="15">
      <c r="A16" s="85">
        <v>1.08</v>
      </c>
      <c r="B16" s="86" t="s">
        <v>213</v>
      </c>
      <c r="C16" s="85" t="s">
        <v>146</v>
      </c>
      <c r="D16" s="87">
        <v>1</v>
      </c>
      <c r="E16" s="88"/>
      <c r="F16" s="89"/>
      <c r="G16" s="90">
        <f t="shared" si="0"/>
        <v>0</v>
      </c>
      <c r="H16" s="91"/>
      <c r="I16" s="90">
        <f t="shared" si="1"/>
        <v>0</v>
      </c>
      <c r="J16" s="89"/>
      <c r="K16" s="89"/>
      <c r="L16" s="89"/>
      <c r="M16" s="89"/>
      <c r="N16" s="89"/>
      <c r="O16" s="89"/>
      <c r="P16" s="89"/>
      <c r="Q16" s="89"/>
      <c r="R16" s="89"/>
      <c r="S16" s="89"/>
      <c r="T16" s="89"/>
      <c r="U16" s="89"/>
      <c r="V16" s="89"/>
      <c r="W16" s="89"/>
      <c r="X16" s="90">
        <f t="shared" si="2"/>
        <v>0</v>
      </c>
      <c r="Y16" s="90">
        <f t="shared" si="2"/>
        <v>0</v>
      </c>
    </row>
    <row r="17" spans="1:25" ht="120">
      <c r="A17" s="85">
        <v>1.09</v>
      </c>
      <c r="B17" s="86" t="s">
        <v>214</v>
      </c>
      <c r="C17" s="85" t="s">
        <v>146</v>
      </c>
      <c r="D17" s="87">
        <v>1</v>
      </c>
      <c r="E17" s="88"/>
      <c r="F17" s="89"/>
      <c r="G17" s="90">
        <f t="shared" si="0"/>
        <v>0</v>
      </c>
      <c r="H17" s="91"/>
      <c r="I17" s="90">
        <f t="shared" si="1"/>
        <v>0</v>
      </c>
      <c r="J17" s="89"/>
      <c r="K17" s="89"/>
      <c r="L17" s="89"/>
      <c r="M17" s="89"/>
      <c r="N17" s="89"/>
      <c r="O17" s="89"/>
      <c r="P17" s="89"/>
      <c r="Q17" s="89"/>
      <c r="R17" s="89"/>
      <c r="S17" s="89"/>
      <c r="T17" s="89"/>
      <c r="U17" s="89"/>
      <c r="V17" s="89"/>
      <c r="W17" s="89"/>
      <c r="X17" s="90">
        <f t="shared" si="2"/>
        <v>0</v>
      </c>
      <c r="Y17" s="90">
        <f t="shared" si="2"/>
        <v>0</v>
      </c>
    </row>
    <row r="18" spans="1:25" ht="15">
      <c r="A18" s="85">
        <v>1.1</v>
      </c>
      <c r="B18" s="86" t="s">
        <v>161</v>
      </c>
      <c r="C18" s="85" t="s">
        <v>146</v>
      </c>
      <c r="D18" s="87">
        <v>1</v>
      </c>
      <c r="E18" s="88"/>
      <c r="F18" s="89"/>
      <c r="G18" s="90">
        <f t="shared" si="0"/>
        <v>0</v>
      </c>
      <c r="H18" s="91"/>
      <c r="I18" s="90">
        <f t="shared" si="1"/>
        <v>0</v>
      </c>
      <c r="J18" s="89"/>
      <c r="K18" s="89"/>
      <c r="L18" s="89"/>
      <c r="M18" s="89"/>
      <c r="N18" s="89"/>
      <c r="O18" s="89"/>
      <c r="P18" s="89"/>
      <c r="Q18" s="89"/>
      <c r="R18" s="89"/>
      <c r="S18" s="89"/>
      <c r="T18" s="89"/>
      <c r="U18" s="89"/>
      <c r="V18" s="89"/>
      <c r="W18" s="89"/>
      <c r="X18" s="90">
        <f t="shared" si="2"/>
        <v>0</v>
      </c>
      <c r="Y18" s="90">
        <f t="shared" si="2"/>
        <v>0</v>
      </c>
    </row>
    <row r="19" spans="1:25" s="98" customFormat="1" ht="30">
      <c r="A19" s="85">
        <v>1.11</v>
      </c>
      <c r="B19" s="94" t="s">
        <v>148</v>
      </c>
      <c r="C19" s="95" t="s">
        <v>149</v>
      </c>
      <c r="D19" s="96"/>
      <c r="E19" s="97"/>
      <c r="F19" s="97"/>
      <c r="G19" s="89">
        <f t="shared" si="0"/>
        <v>0</v>
      </c>
      <c r="H19" s="91"/>
      <c r="I19" s="89">
        <f>G19+(G19*H19)</f>
        <v>0</v>
      </c>
      <c r="J19" s="89"/>
      <c r="K19" s="89"/>
      <c r="L19" s="89"/>
      <c r="M19" s="89"/>
      <c r="N19" s="89"/>
      <c r="O19" s="89"/>
      <c r="P19" s="89"/>
      <c r="Q19" s="89"/>
      <c r="R19" s="89"/>
      <c r="S19" s="89"/>
      <c r="T19" s="89"/>
      <c r="U19" s="89"/>
      <c r="V19" s="89"/>
      <c r="W19" s="89"/>
      <c r="X19" s="89">
        <f>J19+L19+N19+P19+R19+T19+V19</f>
        <v>0</v>
      </c>
      <c r="Y19" s="89">
        <f>K19+M19+O19+Q19+S19+U19+W19</f>
        <v>0</v>
      </c>
    </row>
    <row r="20" spans="1:25" ht="15" customHeight="1">
      <c r="A20" s="99" t="s">
        <v>150</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row>
    <row r="21" spans="1:25" ht="18.75">
      <c r="A21" s="101"/>
      <c r="B21" s="102" t="s">
        <v>151</v>
      </c>
      <c r="C21" s="101"/>
      <c r="D21" s="87"/>
      <c r="E21" s="87"/>
      <c r="F21" s="103"/>
      <c r="G21" s="103">
        <f>SUM(G9:G20)</f>
        <v>0</v>
      </c>
      <c r="H21" s="104"/>
      <c r="I21" s="103">
        <f aca="true" t="shared" si="3" ref="I21:Y21">SUM(I9:I20)</f>
        <v>0</v>
      </c>
      <c r="J21" s="103">
        <f t="shared" si="3"/>
        <v>0</v>
      </c>
      <c r="K21" s="103">
        <f t="shared" si="3"/>
        <v>0</v>
      </c>
      <c r="L21" s="103">
        <f t="shared" si="3"/>
        <v>0</v>
      </c>
      <c r="M21" s="103">
        <f t="shared" si="3"/>
        <v>0</v>
      </c>
      <c r="N21" s="103">
        <f t="shared" si="3"/>
        <v>0</v>
      </c>
      <c r="O21" s="103">
        <f t="shared" si="3"/>
        <v>0</v>
      </c>
      <c r="P21" s="103">
        <f t="shared" si="3"/>
        <v>0</v>
      </c>
      <c r="Q21" s="103">
        <f t="shared" si="3"/>
        <v>0</v>
      </c>
      <c r="R21" s="103">
        <f t="shared" si="3"/>
        <v>0</v>
      </c>
      <c r="S21" s="103">
        <f t="shared" si="3"/>
        <v>0</v>
      </c>
      <c r="T21" s="103">
        <f t="shared" si="3"/>
        <v>0</v>
      </c>
      <c r="U21" s="103">
        <f t="shared" si="3"/>
        <v>0</v>
      </c>
      <c r="V21" s="103">
        <f t="shared" si="3"/>
        <v>0</v>
      </c>
      <c r="W21" s="103">
        <f t="shared" si="3"/>
        <v>0</v>
      </c>
      <c r="X21" s="103">
        <f t="shared" si="3"/>
        <v>0</v>
      </c>
      <c r="Y21" s="103">
        <f t="shared" si="3"/>
        <v>0</v>
      </c>
    </row>
    <row r="22" spans="1:25" ht="15">
      <c r="A22" s="82">
        <v>2</v>
      </c>
      <c r="B22" s="83" t="s">
        <v>215</v>
      </c>
      <c r="C22" s="82"/>
      <c r="D22" s="82"/>
      <c r="E22" s="82"/>
      <c r="F22" s="84"/>
      <c r="G22" s="84"/>
      <c r="H22" s="84"/>
      <c r="I22" s="84"/>
      <c r="J22" s="84"/>
      <c r="K22" s="84"/>
      <c r="L22" s="84"/>
      <c r="M22" s="84"/>
      <c r="N22" s="84"/>
      <c r="O22" s="84"/>
      <c r="P22" s="84"/>
      <c r="Q22" s="84"/>
      <c r="R22" s="84"/>
      <c r="S22" s="84"/>
      <c r="T22" s="84"/>
      <c r="U22" s="84"/>
      <c r="V22" s="84"/>
      <c r="W22" s="84"/>
      <c r="X22" s="84"/>
      <c r="Y22" s="84"/>
    </row>
    <row r="23" spans="1:25" ht="30">
      <c r="A23" s="85">
        <v>2.01</v>
      </c>
      <c r="B23" s="86" t="s">
        <v>211</v>
      </c>
      <c r="C23" s="101" t="s">
        <v>119</v>
      </c>
      <c r="D23" s="87">
        <v>2</v>
      </c>
      <c r="E23" s="88"/>
      <c r="F23" s="89"/>
      <c r="G23" s="90">
        <f>E23*F23</f>
        <v>0</v>
      </c>
      <c r="H23" s="91"/>
      <c r="I23" s="90">
        <f>G23+(G23*H23)</f>
        <v>0</v>
      </c>
      <c r="J23" s="89"/>
      <c r="K23" s="89"/>
      <c r="L23" s="89"/>
      <c r="M23" s="89"/>
      <c r="N23" s="89"/>
      <c r="O23" s="89"/>
      <c r="P23" s="89"/>
      <c r="Q23" s="89"/>
      <c r="R23" s="89"/>
      <c r="S23" s="89"/>
      <c r="T23" s="89"/>
      <c r="U23" s="89"/>
      <c r="V23" s="89"/>
      <c r="W23" s="89"/>
      <c r="X23" s="90">
        <f>J23+L23+N23+P23+R23+T23+V23</f>
        <v>0</v>
      </c>
      <c r="Y23" s="90">
        <f>K23+M23+O23+Q23+S23+U23+W23</f>
        <v>0</v>
      </c>
    </row>
    <row r="24" spans="1:25" ht="15">
      <c r="A24" s="85">
        <v>2.02</v>
      </c>
      <c r="B24" s="86" t="s">
        <v>216</v>
      </c>
      <c r="C24" s="85" t="s">
        <v>119</v>
      </c>
      <c r="D24" s="87">
        <v>1</v>
      </c>
      <c r="E24" s="88"/>
      <c r="F24" s="89"/>
      <c r="G24" s="90">
        <f>E24*F24</f>
        <v>0</v>
      </c>
      <c r="H24" s="91"/>
      <c r="I24" s="90">
        <f>G24+(G24*H24)</f>
        <v>0</v>
      </c>
      <c r="J24" s="89"/>
      <c r="K24" s="89"/>
      <c r="L24" s="89"/>
      <c r="M24" s="89"/>
      <c r="N24" s="89"/>
      <c r="O24" s="89"/>
      <c r="P24" s="89"/>
      <c r="Q24" s="89"/>
      <c r="R24" s="89"/>
      <c r="S24" s="89"/>
      <c r="T24" s="89"/>
      <c r="U24" s="89"/>
      <c r="V24" s="89"/>
      <c r="W24" s="89"/>
      <c r="X24" s="90">
        <f aca="true" t="shared" si="4" ref="X24:Y26">J24+L24+N24+P24+R24+T24+V24</f>
        <v>0</v>
      </c>
      <c r="Y24" s="90">
        <f t="shared" si="4"/>
        <v>0</v>
      </c>
    </row>
    <row r="25" spans="1:25" ht="120">
      <c r="A25" s="85">
        <v>2.03</v>
      </c>
      <c r="B25" s="86" t="s">
        <v>214</v>
      </c>
      <c r="C25" s="85" t="s">
        <v>146</v>
      </c>
      <c r="D25" s="87">
        <v>1</v>
      </c>
      <c r="E25" s="88"/>
      <c r="F25" s="89"/>
      <c r="G25" s="90">
        <f>E25*F25</f>
        <v>0</v>
      </c>
      <c r="H25" s="91"/>
      <c r="I25" s="90">
        <f>G25+(G25*H25)</f>
        <v>0</v>
      </c>
      <c r="J25" s="89"/>
      <c r="K25" s="89"/>
      <c r="L25" s="89"/>
      <c r="M25" s="89"/>
      <c r="N25" s="89"/>
      <c r="O25" s="89"/>
      <c r="P25" s="89"/>
      <c r="Q25" s="89"/>
      <c r="R25" s="89"/>
      <c r="S25" s="89"/>
      <c r="T25" s="89"/>
      <c r="U25" s="89"/>
      <c r="V25" s="89"/>
      <c r="W25" s="89"/>
      <c r="X25" s="90">
        <f t="shared" si="4"/>
        <v>0</v>
      </c>
      <c r="Y25" s="90">
        <f t="shared" si="4"/>
        <v>0</v>
      </c>
    </row>
    <row r="26" spans="1:25" ht="15">
      <c r="A26" s="85">
        <v>2.04</v>
      </c>
      <c r="B26" s="86" t="s">
        <v>161</v>
      </c>
      <c r="C26" s="85" t="s">
        <v>146</v>
      </c>
      <c r="D26" s="87">
        <v>1</v>
      </c>
      <c r="E26" s="88"/>
      <c r="F26" s="89"/>
      <c r="G26" s="90">
        <f>E26*F26</f>
        <v>0</v>
      </c>
      <c r="H26" s="91"/>
      <c r="I26" s="90">
        <f>G26+(G26*H26)</f>
        <v>0</v>
      </c>
      <c r="J26" s="89"/>
      <c r="K26" s="89"/>
      <c r="L26" s="89"/>
      <c r="M26" s="89"/>
      <c r="N26" s="89"/>
      <c r="O26" s="89"/>
      <c r="P26" s="89"/>
      <c r="Q26" s="89"/>
      <c r="R26" s="89"/>
      <c r="S26" s="89"/>
      <c r="T26" s="89"/>
      <c r="U26" s="89"/>
      <c r="V26" s="89"/>
      <c r="W26" s="89"/>
      <c r="X26" s="90">
        <f t="shared" si="4"/>
        <v>0</v>
      </c>
      <c r="Y26" s="90">
        <f t="shared" si="4"/>
        <v>0</v>
      </c>
    </row>
    <row r="27" spans="1:25" s="98" customFormat="1" ht="30">
      <c r="A27" s="85">
        <v>2.05</v>
      </c>
      <c r="B27" s="94" t="s">
        <v>148</v>
      </c>
      <c r="C27" s="95" t="s">
        <v>149</v>
      </c>
      <c r="D27" s="96"/>
      <c r="E27" s="97"/>
      <c r="F27" s="97"/>
      <c r="G27" s="89">
        <f>E27*F27</f>
        <v>0</v>
      </c>
      <c r="H27" s="91"/>
      <c r="I27" s="89">
        <f>G27+(G27*H27)</f>
        <v>0</v>
      </c>
      <c r="J27" s="89"/>
      <c r="K27" s="89"/>
      <c r="L27" s="89"/>
      <c r="M27" s="89"/>
      <c r="N27" s="89"/>
      <c r="O27" s="89"/>
      <c r="P27" s="89"/>
      <c r="Q27" s="89"/>
      <c r="R27" s="89"/>
      <c r="S27" s="89"/>
      <c r="T27" s="89"/>
      <c r="U27" s="89"/>
      <c r="V27" s="89"/>
      <c r="W27" s="89"/>
      <c r="X27" s="89">
        <f>J27+L27+N27+P27+R27+T27+V27</f>
        <v>0</v>
      </c>
      <c r="Y27" s="89">
        <f>K27+M27+O27+Q27+S27+U27+W27</f>
        <v>0</v>
      </c>
    </row>
    <row r="28" spans="1:25" ht="15" customHeight="1">
      <c r="A28" s="136" t="s">
        <v>150</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row>
    <row r="29" spans="1:25" ht="15">
      <c r="A29" s="101"/>
      <c r="B29" s="105" t="s">
        <v>151</v>
      </c>
      <c r="C29" s="101"/>
      <c r="D29" s="106"/>
      <c r="E29" s="106"/>
      <c r="F29" s="103"/>
      <c r="G29" s="103">
        <f>SUM(G23:G28)</f>
        <v>0</v>
      </c>
      <c r="H29" s="103"/>
      <c r="I29" s="103">
        <f aca="true" t="shared" si="5" ref="I29:Y29">SUM(I23:I28)</f>
        <v>0</v>
      </c>
      <c r="J29" s="103">
        <f t="shared" si="5"/>
        <v>0</v>
      </c>
      <c r="K29" s="103">
        <f t="shared" si="5"/>
        <v>0</v>
      </c>
      <c r="L29" s="103">
        <f t="shared" si="5"/>
        <v>0</v>
      </c>
      <c r="M29" s="103">
        <f t="shared" si="5"/>
        <v>0</v>
      </c>
      <c r="N29" s="103">
        <f t="shared" si="5"/>
        <v>0</v>
      </c>
      <c r="O29" s="103">
        <f t="shared" si="5"/>
        <v>0</v>
      </c>
      <c r="P29" s="103">
        <f t="shared" si="5"/>
        <v>0</v>
      </c>
      <c r="Q29" s="103">
        <f t="shared" si="5"/>
        <v>0</v>
      </c>
      <c r="R29" s="103">
        <f t="shared" si="5"/>
        <v>0</v>
      </c>
      <c r="S29" s="103">
        <f t="shared" si="5"/>
        <v>0</v>
      </c>
      <c r="T29" s="103">
        <f t="shared" si="5"/>
        <v>0</v>
      </c>
      <c r="U29" s="103">
        <f t="shared" si="5"/>
        <v>0</v>
      </c>
      <c r="V29" s="103">
        <f t="shared" si="5"/>
        <v>0</v>
      </c>
      <c r="W29" s="103">
        <f t="shared" si="5"/>
        <v>0</v>
      </c>
      <c r="X29" s="103">
        <f t="shared" si="5"/>
        <v>0</v>
      </c>
      <c r="Y29" s="103">
        <f t="shared" si="5"/>
        <v>0</v>
      </c>
    </row>
    <row r="30" spans="1:25" ht="15">
      <c r="A30" s="101"/>
      <c r="B30" s="105" t="s">
        <v>162</v>
      </c>
      <c r="C30" s="101"/>
      <c r="D30" s="101"/>
      <c r="E30" s="101"/>
      <c r="F30" s="103"/>
      <c r="G30" s="103">
        <f>G21+G29</f>
        <v>0</v>
      </c>
      <c r="H30" s="103"/>
      <c r="I30" s="103">
        <f aca="true" t="shared" si="6" ref="I30:Y30">I21+I29</f>
        <v>0</v>
      </c>
      <c r="J30" s="103">
        <f t="shared" si="6"/>
        <v>0</v>
      </c>
      <c r="K30" s="103">
        <f t="shared" si="6"/>
        <v>0</v>
      </c>
      <c r="L30" s="103">
        <f t="shared" si="6"/>
        <v>0</v>
      </c>
      <c r="M30" s="103">
        <f t="shared" si="6"/>
        <v>0</v>
      </c>
      <c r="N30" s="103">
        <f t="shared" si="6"/>
        <v>0</v>
      </c>
      <c r="O30" s="103">
        <f t="shared" si="6"/>
        <v>0</v>
      </c>
      <c r="P30" s="103">
        <f t="shared" si="6"/>
        <v>0</v>
      </c>
      <c r="Q30" s="103">
        <f t="shared" si="6"/>
        <v>0</v>
      </c>
      <c r="R30" s="103">
        <f t="shared" si="6"/>
        <v>0</v>
      </c>
      <c r="S30" s="103">
        <f t="shared" si="6"/>
        <v>0</v>
      </c>
      <c r="T30" s="103">
        <f t="shared" si="6"/>
        <v>0</v>
      </c>
      <c r="U30" s="103">
        <f t="shared" si="6"/>
        <v>0</v>
      </c>
      <c r="V30" s="103">
        <f t="shared" si="6"/>
        <v>0</v>
      </c>
      <c r="W30" s="103">
        <f t="shared" si="6"/>
        <v>0</v>
      </c>
      <c r="X30" s="103">
        <f t="shared" si="6"/>
        <v>0</v>
      </c>
      <c r="Y30" s="103">
        <f t="shared" si="6"/>
        <v>0</v>
      </c>
    </row>
    <row r="32" spans="1:2" ht="15">
      <c r="A32" s="107"/>
      <c r="B32" s="107" t="s">
        <v>163</v>
      </c>
    </row>
    <row r="33" spans="2:11" ht="175.5" customHeight="1">
      <c r="B33" s="128"/>
      <c r="C33" s="129"/>
      <c r="D33" s="129"/>
      <c r="E33" s="129"/>
      <c r="F33" s="129"/>
      <c r="G33" s="129"/>
      <c r="H33" s="129"/>
      <c r="I33" s="129"/>
      <c r="J33" s="129"/>
      <c r="K33" s="130"/>
    </row>
  </sheetData>
  <sheetProtection insertRows="0" deleteRows="0"/>
  <mergeCells count="20">
    <mergeCell ref="V6:W6"/>
    <mergeCell ref="X6:Y6"/>
    <mergeCell ref="A28:Y28"/>
    <mergeCell ref="B33:K33"/>
    <mergeCell ref="J6:K6"/>
    <mergeCell ref="L6:M6"/>
    <mergeCell ref="N6:O6"/>
    <mergeCell ref="P6:Q6"/>
    <mergeCell ref="R6:S6"/>
    <mergeCell ref="T6:U6"/>
    <mergeCell ref="A1:Y1"/>
    <mergeCell ref="A2:Y2"/>
    <mergeCell ref="A3:Y3"/>
    <mergeCell ref="B4:Y4"/>
    <mergeCell ref="A5:Y5"/>
    <mergeCell ref="A6:A7"/>
    <mergeCell ref="B6:B7"/>
    <mergeCell ref="C6:C7"/>
    <mergeCell ref="D6:D7"/>
    <mergeCell ref="F6:I6"/>
  </mergeCells>
  <dataValidations count="2">
    <dataValidation type="decimal" operator="greaterThanOrEqual" allowBlank="1" showInputMessage="1" showErrorMessage="1" sqref="E9:F19 J9:W19 G19 G27 H23:H27 I27 J23:W27 X27:Y27 X19:Y19 H9:H19 E23:F27">
      <formula1>0</formula1>
    </dataValidation>
    <dataValidation type="decimal" operator="greaterThan" allowBlank="1" showInputMessage="1" showErrorMessage="1" sqref="I19">
      <formula1>0</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Y27"/>
  <sheetViews>
    <sheetView zoomScale="85" zoomScaleNormal="85" zoomScalePageLayoutView="0" workbookViewId="0" topLeftCell="A1">
      <selection activeCell="Y8" sqref="Y8"/>
    </sheetView>
  </sheetViews>
  <sheetFormatPr defaultColWidth="8.7109375" defaultRowHeight="15"/>
  <cols>
    <col min="1" max="1" width="9.140625" style="76" customWidth="1"/>
    <col min="2" max="2" width="39.140625" style="76" customWidth="1"/>
    <col min="3" max="3" width="9.8515625" style="76" customWidth="1"/>
    <col min="4" max="4" width="10.421875" style="76" bestFit="1" customWidth="1"/>
    <col min="5" max="5" width="10.421875" style="76" customWidth="1"/>
    <col min="6" max="6" width="9.8515625" style="76" customWidth="1"/>
    <col min="7" max="7" width="15.140625" style="76" bestFit="1" customWidth="1"/>
    <col min="8" max="8" width="9.8515625" style="76" customWidth="1"/>
    <col min="9" max="9" width="14.57421875" style="76" bestFit="1" customWidth="1"/>
    <col min="10" max="25" width="9.8515625" style="76" customWidth="1"/>
    <col min="26" max="16384" width="8.7109375" style="76" customWidth="1"/>
  </cols>
  <sheetData>
    <row r="1" spans="1:25" ht="14.25" customHeight="1">
      <c r="A1" s="138" t="str">
        <f>BoQ1!A4</f>
        <v>Tender Inviting Authority: IIML Lucknow</v>
      </c>
      <c r="B1" s="138"/>
      <c r="C1" s="138"/>
      <c r="D1" s="138"/>
      <c r="E1" s="138"/>
      <c r="F1" s="138"/>
      <c r="G1" s="138"/>
      <c r="H1" s="138"/>
      <c r="I1" s="138"/>
      <c r="J1" s="138"/>
      <c r="K1" s="138"/>
      <c r="L1" s="138"/>
      <c r="M1" s="138"/>
      <c r="N1" s="138"/>
      <c r="O1" s="138"/>
      <c r="P1" s="138"/>
      <c r="Q1" s="138"/>
      <c r="R1" s="138"/>
      <c r="S1" s="138"/>
      <c r="T1" s="138"/>
      <c r="U1" s="138"/>
      <c r="V1" s="138"/>
      <c r="W1" s="138"/>
      <c r="X1" s="138"/>
      <c r="Y1" s="138"/>
    </row>
    <row r="2" spans="1:25" ht="14.25" customHeight="1">
      <c r="A2" s="138" t="str">
        <f>BoQ1!A5</f>
        <v>Name of Work: Network Infrastructure Upgrade Project</v>
      </c>
      <c r="B2" s="138"/>
      <c r="C2" s="138"/>
      <c r="D2" s="138"/>
      <c r="E2" s="138"/>
      <c r="F2" s="138"/>
      <c r="G2" s="138"/>
      <c r="H2" s="138"/>
      <c r="I2" s="138"/>
      <c r="J2" s="138"/>
      <c r="K2" s="138"/>
      <c r="L2" s="138"/>
      <c r="M2" s="138"/>
      <c r="N2" s="138"/>
      <c r="O2" s="138"/>
      <c r="P2" s="138"/>
      <c r="Q2" s="138"/>
      <c r="R2" s="138"/>
      <c r="S2" s="138"/>
      <c r="T2" s="138"/>
      <c r="U2" s="138"/>
      <c r="V2" s="138"/>
      <c r="W2" s="138"/>
      <c r="X2" s="138"/>
      <c r="Y2" s="138"/>
    </row>
    <row r="3" spans="1:25" ht="14.25" customHeight="1">
      <c r="A3" s="139" t="str">
        <f>BoQ1!A6</f>
        <v>Contract No:  </v>
      </c>
      <c r="B3" s="139"/>
      <c r="C3" s="139"/>
      <c r="D3" s="139"/>
      <c r="E3" s="139"/>
      <c r="F3" s="139"/>
      <c r="G3" s="139"/>
      <c r="H3" s="139"/>
      <c r="I3" s="139"/>
      <c r="J3" s="139"/>
      <c r="K3" s="139"/>
      <c r="L3" s="139"/>
      <c r="M3" s="139"/>
      <c r="N3" s="139"/>
      <c r="O3" s="139"/>
      <c r="P3" s="139"/>
      <c r="Q3" s="139"/>
      <c r="R3" s="139"/>
      <c r="S3" s="139"/>
      <c r="T3" s="139"/>
      <c r="U3" s="139"/>
      <c r="V3" s="139"/>
      <c r="W3" s="139"/>
      <c r="X3" s="139"/>
      <c r="Y3" s="139"/>
    </row>
    <row r="4" spans="1:25" ht="43.5" customHeight="1">
      <c r="A4" s="77" t="s">
        <v>48</v>
      </c>
      <c r="B4" s="140">
        <f>BoQ1!B8</f>
        <v>0</v>
      </c>
      <c r="C4" s="141"/>
      <c r="D4" s="141"/>
      <c r="E4" s="141"/>
      <c r="F4" s="141"/>
      <c r="G4" s="141"/>
      <c r="H4" s="141"/>
      <c r="I4" s="141"/>
      <c r="J4" s="141"/>
      <c r="K4" s="141"/>
      <c r="L4" s="141"/>
      <c r="M4" s="141"/>
      <c r="N4" s="141"/>
      <c r="O4" s="141"/>
      <c r="P4" s="141"/>
      <c r="Q4" s="141"/>
      <c r="R4" s="141"/>
      <c r="S4" s="141"/>
      <c r="T4" s="141"/>
      <c r="U4" s="141"/>
      <c r="V4" s="141"/>
      <c r="W4" s="141"/>
      <c r="X4" s="141"/>
      <c r="Y4" s="141"/>
    </row>
    <row r="5" spans="1:25" s="78" customFormat="1" ht="30" customHeight="1">
      <c r="A5" s="142" t="s">
        <v>217</v>
      </c>
      <c r="B5" s="143"/>
      <c r="C5" s="143"/>
      <c r="D5" s="143"/>
      <c r="E5" s="143"/>
      <c r="F5" s="143"/>
      <c r="G5" s="143"/>
      <c r="H5" s="143"/>
      <c r="I5" s="143"/>
      <c r="J5" s="143"/>
      <c r="K5" s="143"/>
      <c r="L5" s="143"/>
      <c r="M5" s="143"/>
      <c r="N5" s="143"/>
      <c r="O5" s="143"/>
      <c r="P5" s="143"/>
      <c r="Q5" s="143"/>
      <c r="R5" s="143"/>
      <c r="S5" s="143"/>
      <c r="T5" s="143"/>
      <c r="U5" s="143"/>
      <c r="V5" s="143"/>
      <c r="W5" s="143"/>
      <c r="X5" s="143"/>
      <c r="Y5" s="143"/>
    </row>
    <row r="6" spans="1:25" ht="14.25" customHeight="1">
      <c r="A6" s="126" t="s">
        <v>97</v>
      </c>
      <c r="B6" s="126" t="s">
        <v>98</v>
      </c>
      <c r="C6" s="126" t="s">
        <v>99</v>
      </c>
      <c r="D6" s="144" t="s">
        <v>100</v>
      </c>
      <c r="E6" s="79"/>
      <c r="F6" s="131" t="s">
        <v>101</v>
      </c>
      <c r="G6" s="133"/>
      <c r="H6" s="133"/>
      <c r="I6" s="132"/>
      <c r="J6" s="131" t="s">
        <v>102</v>
      </c>
      <c r="K6" s="132"/>
      <c r="L6" s="131" t="s">
        <v>103</v>
      </c>
      <c r="M6" s="132"/>
      <c r="N6" s="131" t="s">
        <v>104</v>
      </c>
      <c r="O6" s="132"/>
      <c r="P6" s="131" t="s">
        <v>105</v>
      </c>
      <c r="Q6" s="132"/>
      <c r="R6" s="131" t="s">
        <v>106</v>
      </c>
      <c r="S6" s="132"/>
      <c r="T6" s="131" t="s">
        <v>107</v>
      </c>
      <c r="U6" s="132"/>
      <c r="V6" s="131" t="s">
        <v>108</v>
      </c>
      <c r="W6" s="132"/>
      <c r="X6" s="146" t="s">
        <v>109</v>
      </c>
      <c r="Y6" s="147"/>
    </row>
    <row r="7" spans="1:25" ht="45">
      <c r="A7" s="127"/>
      <c r="B7" s="127"/>
      <c r="C7" s="127"/>
      <c r="D7" s="145"/>
      <c r="E7" s="80" t="s">
        <v>110</v>
      </c>
      <c r="F7" s="81" t="s">
        <v>111</v>
      </c>
      <c r="G7" s="81" t="s">
        <v>112</v>
      </c>
      <c r="H7" s="81" t="s">
        <v>113</v>
      </c>
      <c r="I7" s="81" t="s">
        <v>114</v>
      </c>
      <c r="J7" s="81" t="s">
        <v>115</v>
      </c>
      <c r="K7" s="81" t="s">
        <v>116</v>
      </c>
      <c r="L7" s="81" t="s">
        <v>115</v>
      </c>
      <c r="M7" s="81" t="s">
        <v>116</v>
      </c>
      <c r="N7" s="81" t="s">
        <v>115</v>
      </c>
      <c r="O7" s="81" t="s">
        <v>116</v>
      </c>
      <c r="P7" s="81" t="s">
        <v>115</v>
      </c>
      <c r="Q7" s="81" t="s">
        <v>116</v>
      </c>
      <c r="R7" s="81" t="s">
        <v>115</v>
      </c>
      <c r="S7" s="81" t="s">
        <v>116</v>
      </c>
      <c r="T7" s="81" t="s">
        <v>115</v>
      </c>
      <c r="U7" s="81" t="s">
        <v>116</v>
      </c>
      <c r="V7" s="81" t="s">
        <v>115</v>
      </c>
      <c r="W7" s="81" t="s">
        <v>116</v>
      </c>
      <c r="X7" s="81" t="s">
        <v>115</v>
      </c>
      <c r="Y7" s="81" t="s">
        <v>116</v>
      </c>
    </row>
    <row r="8" spans="1:25" ht="15">
      <c r="A8" s="82">
        <v>1</v>
      </c>
      <c r="B8" s="83" t="s">
        <v>218</v>
      </c>
      <c r="C8" s="82"/>
      <c r="D8" s="82"/>
      <c r="E8" s="82"/>
      <c r="F8" s="84"/>
      <c r="G8" s="84"/>
      <c r="H8" s="84"/>
      <c r="I8" s="84"/>
      <c r="J8" s="84"/>
      <c r="K8" s="84"/>
      <c r="L8" s="84"/>
      <c r="M8" s="84"/>
      <c r="N8" s="84"/>
      <c r="O8" s="84"/>
      <c r="P8" s="84"/>
      <c r="Q8" s="84"/>
      <c r="R8" s="84"/>
      <c r="S8" s="84"/>
      <c r="T8" s="84"/>
      <c r="U8" s="84"/>
      <c r="V8" s="84"/>
      <c r="W8" s="84"/>
      <c r="X8" s="84"/>
      <c r="Y8" s="84"/>
    </row>
    <row r="9" spans="1:25" ht="15">
      <c r="A9" s="85">
        <v>1.01</v>
      </c>
      <c r="B9" s="86" t="s">
        <v>219</v>
      </c>
      <c r="C9" s="85" t="s">
        <v>146</v>
      </c>
      <c r="D9" s="87">
        <v>1</v>
      </c>
      <c r="E9" s="88"/>
      <c r="F9" s="89"/>
      <c r="G9" s="90">
        <f>E9*F9</f>
        <v>0</v>
      </c>
      <c r="H9" s="91"/>
      <c r="I9" s="90">
        <f>G9+(G9*H9)</f>
        <v>0</v>
      </c>
      <c r="J9" s="89"/>
      <c r="K9" s="89"/>
      <c r="L9" s="89"/>
      <c r="M9" s="89"/>
      <c r="N9" s="89"/>
      <c r="O9" s="89"/>
      <c r="P9" s="89"/>
      <c r="Q9" s="89"/>
      <c r="R9" s="89"/>
      <c r="S9" s="89"/>
      <c r="T9" s="89"/>
      <c r="U9" s="89"/>
      <c r="V9" s="89"/>
      <c r="W9" s="89"/>
      <c r="X9" s="90">
        <f>J9+L9+N9+P9+R9+T9+V9</f>
        <v>0</v>
      </c>
      <c r="Y9" s="90">
        <f>K9+M9+O9+Q9+S9+U9+W9</f>
        <v>0</v>
      </c>
    </row>
    <row r="10" spans="1:25" ht="15">
      <c r="A10" s="85">
        <v>1.02</v>
      </c>
      <c r="B10" s="86" t="s">
        <v>220</v>
      </c>
      <c r="C10" s="85" t="s">
        <v>146</v>
      </c>
      <c r="D10" s="87">
        <v>1</v>
      </c>
      <c r="E10" s="88"/>
      <c r="F10" s="89"/>
      <c r="G10" s="90">
        <f>E10*F10</f>
        <v>0</v>
      </c>
      <c r="H10" s="91"/>
      <c r="I10" s="90">
        <f>G10+(G10*H10)</f>
        <v>0</v>
      </c>
      <c r="J10" s="89"/>
      <c r="K10" s="89"/>
      <c r="L10" s="89"/>
      <c r="M10" s="89"/>
      <c r="N10" s="89"/>
      <c r="O10" s="89"/>
      <c r="P10" s="89"/>
      <c r="Q10" s="89"/>
      <c r="R10" s="89"/>
      <c r="S10" s="89"/>
      <c r="T10" s="89"/>
      <c r="U10" s="89"/>
      <c r="V10" s="89"/>
      <c r="W10" s="89"/>
      <c r="X10" s="90">
        <f aca="true" t="shared" si="0" ref="X10:Y12">J10+L10+N10+P10+R10+T10+V10</f>
        <v>0</v>
      </c>
      <c r="Y10" s="90">
        <f t="shared" si="0"/>
        <v>0</v>
      </c>
    </row>
    <row r="11" spans="1:25" ht="15">
      <c r="A11" s="85">
        <v>1.03</v>
      </c>
      <c r="B11" s="86" t="s">
        <v>221</v>
      </c>
      <c r="C11" s="85" t="s">
        <v>146</v>
      </c>
      <c r="D11" s="87">
        <v>8</v>
      </c>
      <c r="E11" s="88"/>
      <c r="F11" s="89"/>
      <c r="G11" s="90">
        <f>E11*F11</f>
        <v>0</v>
      </c>
      <c r="H11" s="91"/>
      <c r="I11" s="90">
        <f>G11+(G11*H11)</f>
        <v>0</v>
      </c>
      <c r="J11" s="89"/>
      <c r="K11" s="89"/>
      <c r="L11" s="89"/>
      <c r="M11" s="89"/>
      <c r="N11" s="89"/>
      <c r="O11" s="89"/>
      <c r="P11" s="89"/>
      <c r="Q11" s="89"/>
      <c r="R11" s="89"/>
      <c r="S11" s="89"/>
      <c r="T11" s="89"/>
      <c r="U11" s="89"/>
      <c r="V11" s="89"/>
      <c r="W11" s="89"/>
      <c r="X11" s="90">
        <f t="shared" si="0"/>
        <v>0</v>
      </c>
      <c r="Y11" s="90">
        <f t="shared" si="0"/>
        <v>0</v>
      </c>
    </row>
    <row r="12" spans="1:25" ht="15">
      <c r="A12" s="85">
        <v>1.04</v>
      </c>
      <c r="B12" s="86" t="s">
        <v>222</v>
      </c>
      <c r="C12" s="85" t="s">
        <v>146</v>
      </c>
      <c r="D12" s="87">
        <v>6</v>
      </c>
      <c r="E12" s="88"/>
      <c r="F12" s="89"/>
      <c r="G12" s="90">
        <f>E12*F12</f>
        <v>0</v>
      </c>
      <c r="H12" s="91"/>
      <c r="I12" s="90">
        <f>G12+(G12*H12)</f>
        <v>0</v>
      </c>
      <c r="J12" s="89"/>
      <c r="K12" s="89"/>
      <c r="L12" s="89"/>
      <c r="M12" s="89"/>
      <c r="N12" s="89"/>
      <c r="O12" s="89"/>
      <c r="P12" s="89"/>
      <c r="Q12" s="89"/>
      <c r="R12" s="89"/>
      <c r="S12" s="89"/>
      <c r="T12" s="89"/>
      <c r="U12" s="89"/>
      <c r="V12" s="89"/>
      <c r="W12" s="89"/>
      <c r="X12" s="90">
        <f t="shared" si="0"/>
        <v>0</v>
      </c>
      <c r="Y12" s="90">
        <f t="shared" si="0"/>
        <v>0</v>
      </c>
    </row>
    <row r="13" spans="1:25" s="98" customFormat="1" ht="30">
      <c r="A13" s="85">
        <v>1.05</v>
      </c>
      <c r="B13" s="94" t="s">
        <v>148</v>
      </c>
      <c r="C13" s="95" t="s">
        <v>149</v>
      </c>
      <c r="D13" s="96"/>
      <c r="E13" s="97"/>
      <c r="F13" s="97"/>
      <c r="G13" s="89">
        <f>E13*F13</f>
        <v>0</v>
      </c>
      <c r="H13" s="91"/>
      <c r="I13" s="89">
        <f>G13+(G13*H13)</f>
        <v>0</v>
      </c>
      <c r="J13" s="89"/>
      <c r="K13" s="89"/>
      <c r="L13" s="89"/>
      <c r="M13" s="89"/>
      <c r="N13" s="89"/>
      <c r="O13" s="89"/>
      <c r="P13" s="89"/>
      <c r="Q13" s="89"/>
      <c r="R13" s="89"/>
      <c r="S13" s="89"/>
      <c r="T13" s="89"/>
      <c r="U13" s="89"/>
      <c r="V13" s="89"/>
      <c r="W13" s="89"/>
      <c r="X13" s="89">
        <f>J13+L13+N13+P13+R13+T13+V13</f>
        <v>0</v>
      </c>
      <c r="Y13" s="89">
        <f>K13+M13+O13+Q13+S13+U13+W13</f>
        <v>0</v>
      </c>
    </row>
    <row r="14" spans="1:25" ht="15" customHeight="1">
      <c r="A14" s="99" t="s">
        <v>150</v>
      </c>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row>
    <row r="15" spans="1:25" ht="18.75">
      <c r="A15" s="101"/>
      <c r="B15" s="102" t="s">
        <v>151</v>
      </c>
      <c r="C15" s="101"/>
      <c r="D15" s="87"/>
      <c r="E15" s="87"/>
      <c r="F15" s="103"/>
      <c r="G15" s="103">
        <f>SUM(G9:G14)</f>
        <v>0</v>
      </c>
      <c r="H15" s="104"/>
      <c r="I15" s="103">
        <f aca="true" t="shared" si="1" ref="I15:Y15">SUM(I9:I14)</f>
        <v>0</v>
      </c>
      <c r="J15" s="103">
        <f t="shared" si="1"/>
        <v>0</v>
      </c>
      <c r="K15" s="103">
        <f t="shared" si="1"/>
        <v>0</v>
      </c>
      <c r="L15" s="103">
        <f t="shared" si="1"/>
        <v>0</v>
      </c>
      <c r="M15" s="103">
        <f t="shared" si="1"/>
        <v>0</v>
      </c>
      <c r="N15" s="103">
        <f t="shared" si="1"/>
        <v>0</v>
      </c>
      <c r="O15" s="103">
        <f t="shared" si="1"/>
        <v>0</v>
      </c>
      <c r="P15" s="103">
        <f t="shared" si="1"/>
        <v>0</v>
      </c>
      <c r="Q15" s="103">
        <f t="shared" si="1"/>
        <v>0</v>
      </c>
      <c r="R15" s="103">
        <f t="shared" si="1"/>
        <v>0</v>
      </c>
      <c r="S15" s="103">
        <f t="shared" si="1"/>
        <v>0</v>
      </c>
      <c r="T15" s="103">
        <f t="shared" si="1"/>
        <v>0</v>
      </c>
      <c r="U15" s="103">
        <f t="shared" si="1"/>
        <v>0</v>
      </c>
      <c r="V15" s="103">
        <f t="shared" si="1"/>
        <v>0</v>
      </c>
      <c r="W15" s="103">
        <f t="shared" si="1"/>
        <v>0</v>
      </c>
      <c r="X15" s="103">
        <f t="shared" si="1"/>
        <v>0</v>
      </c>
      <c r="Y15" s="103">
        <f t="shared" si="1"/>
        <v>0</v>
      </c>
    </row>
    <row r="16" spans="1:25" ht="15">
      <c r="A16" s="101">
        <v>2</v>
      </c>
      <c r="B16" s="105" t="s">
        <v>223</v>
      </c>
      <c r="C16" s="101"/>
      <c r="D16" s="87"/>
      <c r="E16" s="87"/>
      <c r="F16" s="103"/>
      <c r="G16" s="103"/>
      <c r="H16" s="104"/>
      <c r="I16" s="103"/>
      <c r="J16" s="103"/>
      <c r="K16" s="103"/>
      <c r="L16" s="103"/>
      <c r="M16" s="103"/>
      <c r="N16" s="103"/>
      <c r="O16" s="103"/>
      <c r="P16" s="103"/>
      <c r="Q16" s="103"/>
      <c r="R16" s="103"/>
      <c r="S16" s="103"/>
      <c r="T16" s="103"/>
      <c r="U16" s="103"/>
      <c r="V16" s="103"/>
      <c r="W16" s="103"/>
      <c r="X16" s="103"/>
      <c r="Y16" s="103"/>
    </row>
    <row r="17" spans="1:25" ht="15">
      <c r="A17" s="85">
        <v>2.01</v>
      </c>
      <c r="B17" s="86" t="s">
        <v>219</v>
      </c>
      <c r="C17" s="85" t="s">
        <v>119</v>
      </c>
      <c r="D17" s="87">
        <v>1</v>
      </c>
      <c r="E17" s="88"/>
      <c r="F17" s="89"/>
      <c r="G17" s="90">
        <f>E17*F17</f>
        <v>0</v>
      </c>
      <c r="H17" s="91"/>
      <c r="I17" s="90">
        <f>G17+(G17*H17)</f>
        <v>0</v>
      </c>
      <c r="J17" s="89"/>
      <c r="K17" s="89"/>
      <c r="L17" s="89"/>
      <c r="M17" s="89"/>
      <c r="N17" s="89"/>
      <c r="O17" s="89"/>
      <c r="P17" s="89"/>
      <c r="Q17" s="89"/>
      <c r="R17" s="89"/>
      <c r="S17" s="89"/>
      <c r="T17" s="89"/>
      <c r="U17" s="89"/>
      <c r="V17" s="89"/>
      <c r="W17" s="89"/>
      <c r="X17" s="90">
        <f aca="true" t="shared" si="2" ref="X17:Y20">J17+L17+N17+P17+R17+T17+V17</f>
        <v>0</v>
      </c>
      <c r="Y17" s="90">
        <f t="shared" si="2"/>
        <v>0</v>
      </c>
    </row>
    <row r="18" spans="1:25" ht="15">
      <c r="A18" s="85">
        <v>2.02</v>
      </c>
      <c r="B18" s="86" t="s">
        <v>220</v>
      </c>
      <c r="C18" s="85" t="s">
        <v>119</v>
      </c>
      <c r="D18" s="87">
        <v>1</v>
      </c>
      <c r="E18" s="88"/>
      <c r="F18" s="89"/>
      <c r="G18" s="90">
        <f>E18*F18</f>
        <v>0</v>
      </c>
      <c r="H18" s="91"/>
      <c r="I18" s="90">
        <f>G18+(G18*H18)</f>
        <v>0</v>
      </c>
      <c r="J18" s="89"/>
      <c r="K18" s="89"/>
      <c r="L18" s="89"/>
      <c r="M18" s="89"/>
      <c r="N18" s="89"/>
      <c r="O18" s="89"/>
      <c r="P18" s="89"/>
      <c r="Q18" s="89"/>
      <c r="R18" s="89"/>
      <c r="S18" s="89"/>
      <c r="T18" s="89"/>
      <c r="U18" s="89"/>
      <c r="V18" s="89"/>
      <c r="W18" s="89"/>
      <c r="X18" s="90">
        <f t="shared" si="2"/>
        <v>0</v>
      </c>
      <c r="Y18" s="90">
        <f t="shared" si="2"/>
        <v>0</v>
      </c>
    </row>
    <row r="19" spans="1:25" ht="15">
      <c r="A19" s="85">
        <v>2.03</v>
      </c>
      <c r="B19" s="86" t="s">
        <v>221</v>
      </c>
      <c r="C19" s="85" t="s">
        <v>146</v>
      </c>
      <c r="D19" s="87">
        <v>2</v>
      </c>
      <c r="E19" s="88"/>
      <c r="F19" s="89"/>
      <c r="G19" s="90">
        <f>E19*F19</f>
        <v>0</v>
      </c>
      <c r="H19" s="91"/>
      <c r="I19" s="90">
        <f>G19+(G19*H19)</f>
        <v>0</v>
      </c>
      <c r="J19" s="89"/>
      <c r="K19" s="89"/>
      <c r="L19" s="89"/>
      <c r="M19" s="89"/>
      <c r="N19" s="89"/>
      <c r="O19" s="89"/>
      <c r="P19" s="89"/>
      <c r="Q19" s="89"/>
      <c r="R19" s="89"/>
      <c r="S19" s="89"/>
      <c r="T19" s="89"/>
      <c r="U19" s="89"/>
      <c r="V19" s="89"/>
      <c r="W19" s="89"/>
      <c r="X19" s="90">
        <f t="shared" si="2"/>
        <v>0</v>
      </c>
      <c r="Y19" s="90">
        <f t="shared" si="2"/>
        <v>0</v>
      </c>
    </row>
    <row r="20" spans="1:25" ht="15">
      <c r="A20" s="85">
        <v>2.04</v>
      </c>
      <c r="B20" s="86" t="s">
        <v>222</v>
      </c>
      <c r="C20" s="85" t="s">
        <v>146</v>
      </c>
      <c r="D20" s="87">
        <v>2</v>
      </c>
      <c r="E20" s="88"/>
      <c r="F20" s="89"/>
      <c r="G20" s="90">
        <f>E20*F20</f>
        <v>0</v>
      </c>
      <c r="H20" s="91"/>
      <c r="I20" s="90">
        <f>G20+(G20*H20)</f>
        <v>0</v>
      </c>
      <c r="J20" s="89"/>
      <c r="K20" s="89"/>
      <c r="L20" s="89"/>
      <c r="M20" s="89"/>
      <c r="N20" s="89"/>
      <c r="O20" s="89"/>
      <c r="P20" s="89"/>
      <c r="Q20" s="89"/>
      <c r="R20" s="89"/>
      <c r="S20" s="89"/>
      <c r="T20" s="89"/>
      <c r="U20" s="89"/>
      <c r="V20" s="89"/>
      <c r="W20" s="89"/>
      <c r="X20" s="90">
        <f t="shared" si="2"/>
        <v>0</v>
      </c>
      <c r="Y20" s="90">
        <f t="shared" si="2"/>
        <v>0</v>
      </c>
    </row>
    <row r="21" spans="1:25" s="98" customFormat="1" ht="30">
      <c r="A21" s="85">
        <v>2.05</v>
      </c>
      <c r="B21" s="94" t="s">
        <v>148</v>
      </c>
      <c r="C21" s="95" t="s">
        <v>149</v>
      </c>
      <c r="D21" s="96"/>
      <c r="E21" s="97"/>
      <c r="F21" s="97"/>
      <c r="G21" s="89">
        <f>E21*F21</f>
        <v>0</v>
      </c>
      <c r="H21" s="91"/>
      <c r="I21" s="89">
        <f>G21+(G21*H21)</f>
        <v>0</v>
      </c>
      <c r="J21" s="89"/>
      <c r="K21" s="89"/>
      <c r="L21" s="89"/>
      <c r="M21" s="89"/>
      <c r="N21" s="89"/>
      <c r="O21" s="89"/>
      <c r="P21" s="89"/>
      <c r="Q21" s="89"/>
      <c r="R21" s="89"/>
      <c r="S21" s="89"/>
      <c r="T21" s="89"/>
      <c r="U21" s="89"/>
      <c r="V21" s="89"/>
      <c r="W21" s="89"/>
      <c r="X21" s="89">
        <f>J21+L21+N21+P21+R21+T21+V21</f>
        <v>0</v>
      </c>
      <c r="Y21" s="89">
        <f>K21+M21+O21+Q21+S21+U21+W21</f>
        <v>0</v>
      </c>
    </row>
    <row r="22" spans="1:25" ht="15" customHeight="1">
      <c r="A22" s="136" t="s">
        <v>150</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row>
    <row r="23" spans="1:25" ht="15">
      <c r="A23" s="101"/>
      <c r="B23" s="105" t="s">
        <v>151</v>
      </c>
      <c r="C23" s="101"/>
      <c r="D23" s="106"/>
      <c r="E23" s="106"/>
      <c r="F23" s="103"/>
      <c r="G23" s="103">
        <f>SUM(G17:G22)</f>
        <v>0</v>
      </c>
      <c r="H23" s="103"/>
      <c r="I23" s="103">
        <f aca="true" t="shared" si="3" ref="I23:Y23">SUM(I17:I22)</f>
        <v>0</v>
      </c>
      <c r="J23" s="103">
        <f t="shared" si="3"/>
        <v>0</v>
      </c>
      <c r="K23" s="103">
        <f t="shared" si="3"/>
        <v>0</v>
      </c>
      <c r="L23" s="103">
        <f t="shared" si="3"/>
        <v>0</v>
      </c>
      <c r="M23" s="103">
        <f t="shared" si="3"/>
        <v>0</v>
      </c>
      <c r="N23" s="103">
        <f t="shared" si="3"/>
        <v>0</v>
      </c>
      <c r="O23" s="103">
        <f t="shared" si="3"/>
        <v>0</v>
      </c>
      <c r="P23" s="103">
        <f t="shared" si="3"/>
        <v>0</v>
      </c>
      <c r="Q23" s="103">
        <f t="shared" si="3"/>
        <v>0</v>
      </c>
      <c r="R23" s="103">
        <f t="shared" si="3"/>
        <v>0</v>
      </c>
      <c r="S23" s="103">
        <f t="shared" si="3"/>
        <v>0</v>
      </c>
      <c r="T23" s="103">
        <f t="shared" si="3"/>
        <v>0</v>
      </c>
      <c r="U23" s="103">
        <f t="shared" si="3"/>
        <v>0</v>
      </c>
      <c r="V23" s="103">
        <f t="shared" si="3"/>
        <v>0</v>
      </c>
      <c r="W23" s="103">
        <f t="shared" si="3"/>
        <v>0</v>
      </c>
      <c r="X23" s="103">
        <f t="shared" si="3"/>
        <v>0</v>
      </c>
      <c r="Y23" s="103">
        <f t="shared" si="3"/>
        <v>0</v>
      </c>
    </row>
    <row r="24" spans="1:25" ht="15">
      <c r="A24" s="101"/>
      <c r="B24" s="105" t="s">
        <v>162</v>
      </c>
      <c r="C24" s="101"/>
      <c r="D24" s="101"/>
      <c r="E24" s="101"/>
      <c r="F24" s="103"/>
      <c r="G24" s="103">
        <f>G15+G23</f>
        <v>0</v>
      </c>
      <c r="H24" s="103"/>
      <c r="I24" s="103">
        <f aca="true" t="shared" si="4" ref="I24:Y24">I15+I23</f>
        <v>0</v>
      </c>
      <c r="J24" s="103">
        <f t="shared" si="4"/>
        <v>0</v>
      </c>
      <c r="K24" s="103">
        <f t="shared" si="4"/>
        <v>0</v>
      </c>
      <c r="L24" s="103">
        <f t="shared" si="4"/>
        <v>0</v>
      </c>
      <c r="M24" s="103">
        <f t="shared" si="4"/>
        <v>0</v>
      </c>
      <c r="N24" s="103">
        <f t="shared" si="4"/>
        <v>0</v>
      </c>
      <c r="O24" s="103">
        <f t="shared" si="4"/>
        <v>0</v>
      </c>
      <c r="P24" s="103">
        <f t="shared" si="4"/>
        <v>0</v>
      </c>
      <c r="Q24" s="103">
        <f t="shared" si="4"/>
        <v>0</v>
      </c>
      <c r="R24" s="103">
        <f t="shared" si="4"/>
        <v>0</v>
      </c>
      <c r="S24" s="103">
        <f t="shared" si="4"/>
        <v>0</v>
      </c>
      <c r="T24" s="103">
        <f t="shared" si="4"/>
        <v>0</v>
      </c>
      <c r="U24" s="103">
        <f t="shared" si="4"/>
        <v>0</v>
      </c>
      <c r="V24" s="103">
        <f t="shared" si="4"/>
        <v>0</v>
      </c>
      <c r="W24" s="103">
        <f t="shared" si="4"/>
        <v>0</v>
      </c>
      <c r="X24" s="103">
        <f t="shared" si="4"/>
        <v>0</v>
      </c>
      <c r="Y24" s="103">
        <f t="shared" si="4"/>
        <v>0</v>
      </c>
    </row>
    <row r="26" spans="1:2" ht="15">
      <c r="A26" s="107"/>
      <c r="B26" s="107" t="s">
        <v>163</v>
      </c>
    </row>
    <row r="27" spans="2:11" ht="175.5" customHeight="1">
      <c r="B27" s="128"/>
      <c r="C27" s="129"/>
      <c r="D27" s="129"/>
      <c r="E27" s="129"/>
      <c r="F27" s="129"/>
      <c r="G27" s="129"/>
      <c r="H27" s="129"/>
      <c r="I27" s="129"/>
      <c r="J27" s="129"/>
      <c r="K27" s="130"/>
    </row>
  </sheetData>
  <sheetProtection insertRows="0" deleteRows="0"/>
  <mergeCells count="20">
    <mergeCell ref="V6:W6"/>
    <mergeCell ref="X6:Y6"/>
    <mergeCell ref="A22:Y22"/>
    <mergeCell ref="B27:K27"/>
    <mergeCell ref="J6:K6"/>
    <mergeCell ref="L6:M6"/>
    <mergeCell ref="N6:O6"/>
    <mergeCell ref="P6:Q6"/>
    <mergeCell ref="R6:S6"/>
    <mergeCell ref="T6:U6"/>
    <mergeCell ref="A1:Y1"/>
    <mergeCell ref="A2:Y2"/>
    <mergeCell ref="A3:Y3"/>
    <mergeCell ref="B4:Y4"/>
    <mergeCell ref="A5:Y5"/>
    <mergeCell ref="A6:A7"/>
    <mergeCell ref="B6:B7"/>
    <mergeCell ref="C6:C7"/>
    <mergeCell ref="D6:D7"/>
    <mergeCell ref="F6:I6"/>
  </mergeCells>
  <dataValidations count="1">
    <dataValidation type="decimal" operator="greaterThanOrEqual" allowBlank="1" showInputMessage="1" showErrorMessage="1" sqref="E9:F13 E17:F21 H9:H13 G13 G21 H17:H21 I13 I21 J9:W13 J17:W21 X21:Y21 X13:Y13">
      <formula1>0</formula1>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Y17"/>
  <sheetViews>
    <sheetView zoomScale="85" zoomScaleNormal="85" zoomScalePageLayoutView="0" workbookViewId="0" topLeftCell="A10">
      <selection activeCell="A22" sqref="A22"/>
    </sheetView>
  </sheetViews>
  <sheetFormatPr defaultColWidth="8.7109375" defaultRowHeight="15"/>
  <cols>
    <col min="1" max="1" width="9.140625" style="76" customWidth="1"/>
    <col min="2" max="2" width="39.140625" style="76" customWidth="1"/>
    <col min="3" max="3" width="9.8515625" style="76" customWidth="1"/>
    <col min="4" max="4" width="10.421875" style="76" bestFit="1" customWidth="1"/>
    <col min="5" max="5" width="10.421875" style="76" customWidth="1"/>
    <col min="6" max="6" width="9.8515625" style="76" customWidth="1"/>
    <col min="7" max="7" width="15.140625" style="76" bestFit="1" customWidth="1"/>
    <col min="8" max="8" width="9.8515625" style="76" customWidth="1"/>
    <col min="9" max="9" width="14.57421875" style="76" bestFit="1" customWidth="1"/>
    <col min="10" max="25" width="9.8515625" style="76" customWidth="1"/>
    <col min="26" max="16384" width="8.7109375" style="76" customWidth="1"/>
  </cols>
  <sheetData>
    <row r="1" spans="1:25" ht="14.25" customHeight="1">
      <c r="A1" s="138" t="str">
        <f>BoQ1!A4</f>
        <v>Tender Inviting Authority: IIML Lucknow</v>
      </c>
      <c r="B1" s="138"/>
      <c r="C1" s="138"/>
      <c r="D1" s="138"/>
      <c r="E1" s="138"/>
      <c r="F1" s="138"/>
      <c r="G1" s="138"/>
      <c r="H1" s="138"/>
      <c r="I1" s="138"/>
      <c r="J1" s="138"/>
      <c r="K1" s="138"/>
      <c r="L1" s="138"/>
      <c r="M1" s="138"/>
      <c r="N1" s="138"/>
      <c r="O1" s="138"/>
      <c r="P1" s="138"/>
      <c r="Q1" s="138"/>
      <c r="R1" s="138"/>
      <c r="S1" s="138"/>
      <c r="T1" s="138"/>
      <c r="U1" s="138"/>
      <c r="V1" s="138"/>
      <c r="W1" s="138"/>
      <c r="X1" s="138"/>
      <c r="Y1" s="138"/>
    </row>
    <row r="2" spans="1:25" ht="14.25" customHeight="1">
      <c r="A2" s="138" t="str">
        <f>BoQ1!A5</f>
        <v>Name of Work: Network Infrastructure Upgrade Project</v>
      </c>
      <c r="B2" s="138"/>
      <c r="C2" s="138"/>
      <c r="D2" s="138"/>
      <c r="E2" s="138"/>
      <c r="F2" s="138"/>
      <c r="G2" s="138"/>
      <c r="H2" s="138"/>
      <c r="I2" s="138"/>
      <c r="J2" s="138"/>
      <c r="K2" s="138"/>
      <c r="L2" s="138"/>
      <c r="M2" s="138"/>
      <c r="N2" s="138"/>
      <c r="O2" s="138"/>
      <c r="P2" s="138"/>
      <c r="Q2" s="138"/>
      <c r="R2" s="138"/>
      <c r="S2" s="138"/>
      <c r="T2" s="138"/>
      <c r="U2" s="138"/>
      <c r="V2" s="138"/>
      <c r="W2" s="138"/>
      <c r="X2" s="138"/>
      <c r="Y2" s="138"/>
    </row>
    <row r="3" spans="1:25" ht="14.25" customHeight="1">
      <c r="A3" s="139" t="str">
        <f>BoQ1!A6</f>
        <v>Contract No:  </v>
      </c>
      <c r="B3" s="139"/>
      <c r="C3" s="139"/>
      <c r="D3" s="139"/>
      <c r="E3" s="139"/>
      <c r="F3" s="139"/>
      <c r="G3" s="139"/>
      <c r="H3" s="139"/>
      <c r="I3" s="139"/>
      <c r="J3" s="139"/>
      <c r="K3" s="139"/>
      <c r="L3" s="139"/>
      <c r="M3" s="139"/>
      <c r="N3" s="139"/>
      <c r="O3" s="139"/>
      <c r="P3" s="139"/>
      <c r="Q3" s="139"/>
      <c r="R3" s="139"/>
      <c r="S3" s="139"/>
      <c r="T3" s="139"/>
      <c r="U3" s="139"/>
      <c r="V3" s="139"/>
      <c r="W3" s="139"/>
      <c r="X3" s="139"/>
      <c r="Y3" s="139"/>
    </row>
    <row r="4" spans="1:25" ht="43.5" customHeight="1">
      <c r="A4" s="77" t="s">
        <v>48</v>
      </c>
      <c r="B4" s="140">
        <f>BoQ1!B8</f>
        <v>0</v>
      </c>
      <c r="C4" s="141"/>
      <c r="D4" s="141"/>
      <c r="E4" s="141"/>
      <c r="F4" s="141"/>
      <c r="G4" s="141"/>
      <c r="H4" s="141"/>
      <c r="I4" s="141"/>
      <c r="J4" s="141"/>
      <c r="K4" s="141"/>
      <c r="L4" s="141"/>
      <c r="M4" s="141"/>
      <c r="N4" s="141"/>
      <c r="O4" s="141"/>
      <c r="P4" s="141"/>
      <c r="Q4" s="141"/>
      <c r="R4" s="141"/>
      <c r="S4" s="141"/>
      <c r="T4" s="141"/>
      <c r="U4" s="141"/>
      <c r="V4" s="141"/>
      <c r="W4" s="141"/>
      <c r="X4" s="141"/>
      <c r="Y4" s="141"/>
    </row>
    <row r="5" spans="1:25" s="78" customFormat="1" ht="30" customHeight="1">
      <c r="A5" s="142" t="s">
        <v>224</v>
      </c>
      <c r="B5" s="143"/>
      <c r="C5" s="143"/>
      <c r="D5" s="143"/>
      <c r="E5" s="143"/>
      <c r="F5" s="143"/>
      <c r="G5" s="143"/>
      <c r="H5" s="143"/>
      <c r="I5" s="143"/>
      <c r="J5" s="143"/>
      <c r="K5" s="143"/>
      <c r="L5" s="143"/>
      <c r="M5" s="143"/>
      <c r="N5" s="143"/>
      <c r="O5" s="143"/>
      <c r="P5" s="143"/>
      <c r="Q5" s="143"/>
      <c r="R5" s="143"/>
      <c r="S5" s="143"/>
      <c r="T5" s="143"/>
      <c r="U5" s="143"/>
      <c r="V5" s="143"/>
      <c r="W5" s="143"/>
      <c r="X5" s="143"/>
      <c r="Y5" s="143"/>
    </row>
    <row r="6" spans="1:25" ht="14.25" customHeight="1">
      <c r="A6" s="126" t="s">
        <v>97</v>
      </c>
      <c r="B6" s="126" t="s">
        <v>98</v>
      </c>
      <c r="C6" s="126" t="s">
        <v>99</v>
      </c>
      <c r="D6" s="144" t="s">
        <v>100</v>
      </c>
      <c r="E6" s="79"/>
      <c r="F6" s="131" t="s">
        <v>101</v>
      </c>
      <c r="G6" s="133"/>
      <c r="H6" s="133"/>
      <c r="I6" s="132"/>
      <c r="J6" s="131" t="s">
        <v>102</v>
      </c>
      <c r="K6" s="132"/>
      <c r="L6" s="131" t="s">
        <v>103</v>
      </c>
      <c r="M6" s="132"/>
      <c r="N6" s="131" t="s">
        <v>104</v>
      </c>
      <c r="O6" s="132"/>
      <c r="P6" s="131" t="s">
        <v>105</v>
      </c>
      <c r="Q6" s="132"/>
      <c r="R6" s="131" t="s">
        <v>106</v>
      </c>
      <c r="S6" s="132"/>
      <c r="T6" s="131" t="s">
        <v>107</v>
      </c>
      <c r="U6" s="132"/>
      <c r="V6" s="131" t="s">
        <v>108</v>
      </c>
      <c r="W6" s="132"/>
      <c r="X6" s="146" t="s">
        <v>109</v>
      </c>
      <c r="Y6" s="147"/>
    </row>
    <row r="7" spans="1:25" ht="45">
      <c r="A7" s="127"/>
      <c r="B7" s="127"/>
      <c r="C7" s="127"/>
      <c r="D7" s="145"/>
      <c r="E7" s="80" t="s">
        <v>110</v>
      </c>
      <c r="F7" s="81" t="s">
        <v>111</v>
      </c>
      <c r="G7" s="81" t="s">
        <v>112</v>
      </c>
      <c r="H7" s="81" t="s">
        <v>113</v>
      </c>
      <c r="I7" s="81" t="s">
        <v>114</v>
      </c>
      <c r="J7" s="81" t="s">
        <v>115</v>
      </c>
      <c r="K7" s="81" t="s">
        <v>116</v>
      </c>
      <c r="L7" s="81" t="s">
        <v>115</v>
      </c>
      <c r="M7" s="81" t="s">
        <v>116</v>
      </c>
      <c r="N7" s="81" t="s">
        <v>115</v>
      </c>
      <c r="O7" s="81" t="s">
        <v>116</v>
      </c>
      <c r="P7" s="81" t="s">
        <v>115</v>
      </c>
      <c r="Q7" s="81" t="s">
        <v>116</v>
      </c>
      <c r="R7" s="81" t="s">
        <v>115</v>
      </c>
      <c r="S7" s="81" t="s">
        <v>116</v>
      </c>
      <c r="T7" s="81" t="s">
        <v>115</v>
      </c>
      <c r="U7" s="81" t="s">
        <v>116</v>
      </c>
      <c r="V7" s="81" t="s">
        <v>115</v>
      </c>
      <c r="W7" s="81" t="s">
        <v>116</v>
      </c>
      <c r="X7" s="81" t="s">
        <v>115</v>
      </c>
      <c r="Y7" s="81" t="s">
        <v>116</v>
      </c>
    </row>
    <row r="8" spans="1:25" ht="15">
      <c r="A8" s="82">
        <v>1</v>
      </c>
      <c r="B8" s="83" t="s">
        <v>225</v>
      </c>
      <c r="C8" s="82"/>
      <c r="D8" s="82"/>
      <c r="E8" s="82"/>
      <c r="F8" s="84"/>
      <c r="G8" s="84"/>
      <c r="H8" s="84"/>
      <c r="I8" s="84"/>
      <c r="J8" s="84"/>
      <c r="K8" s="84"/>
      <c r="L8" s="84"/>
      <c r="M8" s="84"/>
      <c r="N8" s="84"/>
      <c r="O8" s="84"/>
      <c r="P8" s="84"/>
      <c r="Q8" s="84"/>
      <c r="R8" s="84"/>
      <c r="S8" s="84"/>
      <c r="T8" s="84"/>
      <c r="U8" s="84"/>
      <c r="V8" s="84"/>
      <c r="W8" s="84"/>
      <c r="X8" s="84"/>
      <c r="Y8" s="84"/>
    </row>
    <row r="9" spans="1:25" ht="45">
      <c r="A9" s="85">
        <v>1.01</v>
      </c>
      <c r="B9" s="86" t="s">
        <v>226</v>
      </c>
      <c r="C9" s="85" t="s">
        <v>119</v>
      </c>
      <c r="D9" s="87">
        <v>1</v>
      </c>
      <c r="E9" s="88"/>
      <c r="F9" s="89"/>
      <c r="G9" s="90">
        <f>E9*F9</f>
        <v>0</v>
      </c>
      <c r="H9" s="91"/>
      <c r="I9" s="90">
        <f>G9+(G9*H9)</f>
        <v>0</v>
      </c>
      <c r="J9" s="89"/>
      <c r="K9" s="89"/>
      <c r="L9" s="89"/>
      <c r="M9" s="89"/>
      <c r="N9" s="89"/>
      <c r="O9" s="89"/>
      <c r="P9" s="89"/>
      <c r="Q9" s="89"/>
      <c r="R9" s="89"/>
      <c r="S9" s="89"/>
      <c r="T9" s="89"/>
      <c r="U9" s="89"/>
      <c r="V9" s="89"/>
      <c r="W9" s="89"/>
      <c r="X9" s="90">
        <f aca="true" t="shared" si="0" ref="X9:Y11">J9+L9+N9+P9+R9+T9+V9</f>
        <v>0</v>
      </c>
      <c r="Y9" s="90">
        <f t="shared" si="0"/>
        <v>0</v>
      </c>
    </row>
    <row r="10" spans="1:25" ht="15">
      <c r="A10" s="85">
        <v>1.02</v>
      </c>
      <c r="B10" s="86" t="s">
        <v>161</v>
      </c>
      <c r="C10" s="85" t="s">
        <v>146</v>
      </c>
      <c r="D10" s="87">
        <v>1</v>
      </c>
      <c r="E10" s="88"/>
      <c r="F10" s="89"/>
      <c r="G10" s="90">
        <f>E10*F10</f>
        <v>0</v>
      </c>
      <c r="H10" s="91"/>
      <c r="I10" s="90">
        <f>G10+(G10*H10)</f>
        <v>0</v>
      </c>
      <c r="J10" s="89"/>
      <c r="K10" s="89"/>
      <c r="L10" s="89"/>
      <c r="M10" s="89"/>
      <c r="N10" s="89"/>
      <c r="O10" s="89"/>
      <c r="P10" s="89"/>
      <c r="Q10" s="89"/>
      <c r="R10" s="89"/>
      <c r="S10" s="89"/>
      <c r="T10" s="89"/>
      <c r="U10" s="89"/>
      <c r="V10" s="89"/>
      <c r="W10" s="89"/>
      <c r="X10" s="90">
        <f t="shared" si="0"/>
        <v>0</v>
      </c>
      <c r="Y10" s="90">
        <f t="shared" si="0"/>
        <v>0</v>
      </c>
    </row>
    <row r="11" spans="1:25" s="98" customFormat="1" ht="30">
      <c r="A11" s="85">
        <v>1.03</v>
      </c>
      <c r="B11" s="94" t="s">
        <v>148</v>
      </c>
      <c r="C11" s="95" t="s">
        <v>149</v>
      </c>
      <c r="D11" s="96"/>
      <c r="E11" s="97"/>
      <c r="F11" s="97"/>
      <c r="G11" s="89">
        <f>E11*F11</f>
        <v>0</v>
      </c>
      <c r="H11" s="91"/>
      <c r="I11" s="89">
        <f>G11+(G11*H11)</f>
        <v>0</v>
      </c>
      <c r="J11" s="89"/>
      <c r="K11" s="89"/>
      <c r="L11" s="89"/>
      <c r="M11" s="89"/>
      <c r="N11" s="89"/>
      <c r="O11" s="89"/>
      <c r="P11" s="89"/>
      <c r="Q11" s="89"/>
      <c r="R11" s="89"/>
      <c r="S11" s="89"/>
      <c r="T11" s="89"/>
      <c r="U11" s="89"/>
      <c r="V11" s="89"/>
      <c r="W11" s="89"/>
      <c r="X11" s="89">
        <f t="shared" si="0"/>
        <v>0</v>
      </c>
      <c r="Y11" s="89">
        <f t="shared" si="0"/>
        <v>0</v>
      </c>
    </row>
    <row r="12" spans="1:25" ht="15" customHeight="1">
      <c r="A12" s="99" t="s">
        <v>150</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row>
    <row r="13" spans="1:25" ht="18.75">
      <c r="A13" s="101"/>
      <c r="B13" s="102" t="s">
        <v>151</v>
      </c>
      <c r="C13" s="101"/>
      <c r="D13" s="87"/>
      <c r="E13" s="87"/>
      <c r="F13" s="103"/>
      <c r="G13" s="103">
        <f>SUM(G9:G12)</f>
        <v>0</v>
      </c>
      <c r="H13" s="104"/>
      <c r="I13" s="103">
        <f aca="true" t="shared" si="1" ref="I13:Y13">SUM(I9:I12)</f>
        <v>0</v>
      </c>
      <c r="J13" s="103">
        <f t="shared" si="1"/>
        <v>0</v>
      </c>
      <c r="K13" s="103">
        <f t="shared" si="1"/>
        <v>0</v>
      </c>
      <c r="L13" s="103">
        <f t="shared" si="1"/>
        <v>0</v>
      </c>
      <c r="M13" s="103">
        <f t="shared" si="1"/>
        <v>0</v>
      </c>
      <c r="N13" s="103">
        <f t="shared" si="1"/>
        <v>0</v>
      </c>
      <c r="O13" s="103">
        <f t="shared" si="1"/>
        <v>0</v>
      </c>
      <c r="P13" s="103">
        <f t="shared" si="1"/>
        <v>0</v>
      </c>
      <c r="Q13" s="103">
        <f t="shared" si="1"/>
        <v>0</v>
      </c>
      <c r="R13" s="103">
        <f t="shared" si="1"/>
        <v>0</v>
      </c>
      <c r="S13" s="103">
        <f t="shared" si="1"/>
        <v>0</v>
      </c>
      <c r="T13" s="103">
        <f t="shared" si="1"/>
        <v>0</v>
      </c>
      <c r="U13" s="103">
        <f t="shared" si="1"/>
        <v>0</v>
      </c>
      <c r="V13" s="103">
        <f t="shared" si="1"/>
        <v>0</v>
      </c>
      <c r="W13" s="103">
        <f t="shared" si="1"/>
        <v>0</v>
      </c>
      <c r="X13" s="103">
        <f t="shared" si="1"/>
        <v>0</v>
      </c>
      <c r="Y13" s="103">
        <f t="shared" si="1"/>
        <v>0</v>
      </c>
    </row>
    <row r="14" spans="1:25" ht="15">
      <c r="A14" s="101"/>
      <c r="B14" s="105" t="s">
        <v>162</v>
      </c>
      <c r="C14" s="101"/>
      <c r="D14" s="101"/>
      <c r="E14" s="101"/>
      <c r="F14" s="103"/>
      <c r="G14" s="103">
        <f>G13</f>
        <v>0</v>
      </c>
      <c r="H14" s="103">
        <f aca="true" t="shared" si="2" ref="H14:Y14">H13</f>
        <v>0</v>
      </c>
      <c r="I14" s="103">
        <f t="shared" si="2"/>
        <v>0</v>
      </c>
      <c r="J14" s="103">
        <f t="shared" si="2"/>
        <v>0</v>
      </c>
      <c r="K14" s="103">
        <f t="shared" si="2"/>
        <v>0</v>
      </c>
      <c r="L14" s="103">
        <f t="shared" si="2"/>
        <v>0</v>
      </c>
      <c r="M14" s="103">
        <f t="shared" si="2"/>
        <v>0</v>
      </c>
      <c r="N14" s="103">
        <f t="shared" si="2"/>
        <v>0</v>
      </c>
      <c r="O14" s="103">
        <f t="shared" si="2"/>
        <v>0</v>
      </c>
      <c r="P14" s="103">
        <f t="shared" si="2"/>
        <v>0</v>
      </c>
      <c r="Q14" s="103">
        <f t="shared" si="2"/>
        <v>0</v>
      </c>
      <c r="R14" s="103">
        <f t="shared" si="2"/>
        <v>0</v>
      </c>
      <c r="S14" s="103">
        <f t="shared" si="2"/>
        <v>0</v>
      </c>
      <c r="T14" s="103">
        <f t="shared" si="2"/>
        <v>0</v>
      </c>
      <c r="U14" s="103">
        <f t="shared" si="2"/>
        <v>0</v>
      </c>
      <c r="V14" s="103">
        <f t="shared" si="2"/>
        <v>0</v>
      </c>
      <c r="W14" s="103">
        <f t="shared" si="2"/>
        <v>0</v>
      </c>
      <c r="X14" s="103">
        <f t="shared" si="2"/>
        <v>0</v>
      </c>
      <c r="Y14" s="103">
        <f t="shared" si="2"/>
        <v>0</v>
      </c>
    </row>
    <row r="16" spans="1:2" ht="15">
      <c r="A16" s="107"/>
      <c r="B16" s="107" t="s">
        <v>163</v>
      </c>
    </row>
    <row r="17" spans="2:11" ht="175.5" customHeight="1">
      <c r="B17" s="128"/>
      <c r="C17" s="129"/>
      <c r="D17" s="129"/>
      <c r="E17" s="129"/>
      <c r="F17" s="129"/>
      <c r="G17" s="129"/>
      <c r="H17" s="129"/>
      <c r="I17" s="129"/>
      <c r="J17" s="129"/>
      <c r="K17" s="130"/>
    </row>
  </sheetData>
  <sheetProtection insertRows="0" deleteRows="0"/>
  <mergeCells count="19">
    <mergeCell ref="V6:W6"/>
    <mergeCell ref="X6:Y6"/>
    <mergeCell ref="B17:K17"/>
    <mergeCell ref="J6:K6"/>
    <mergeCell ref="L6:M6"/>
    <mergeCell ref="N6:O6"/>
    <mergeCell ref="P6:Q6"/>
    <mergeCell ref="R6:S6"/>
    <mergeCell ref="T6:U6"/>
    <mergeCell ref="A1:Y1"/>
    <mergeCell ref="A2:Y2"/>
    <mergeCell ref="A3:Y3"/>
    <mergeCell ref="B4:Y4"/>
    <mergeCell ref="A5:Y5"/>
    <mergeCell ref="A6:A7"/>
    <mergeCell ref="B6:B7"/>
    <mergeCell ref="C6:C7"/>
    <mergeCell ref="D6:D7"/>
    <mergeCell ref="F6:I6"/>
  </mergeCells>
  <dataValidations count="1">
    <dataValidation type="decimal" operator="greaterThanOrEqual" allowBlank="1" showInputMessage="1" showErrorMessage="1" sqref="E9:F11 G11 H9:H11 I11 J9:W11 X11:Y11">
      <formula1>0</formula1>
    </dataValidation>
  </dataValidation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I21"/>
  <sheetViews>
    <sheetView zoomScale="85" zoomScaleNormal="85" zoomScalePageLayoutView="0" workbookViewId="0" topLeftCell="A8">
      <selection activeCell="C8" sqref="C8"/>
    </sheetView>
  </sheetViews>
  <sheetFormatPr defaultColWidth="8.7109375" defaultRowHeight="15"/>
  <cols>
    <col min="1" max="1" width="9.140625" style="76" customWidth="1"/>
    <col min="2" max="2" width="39.140625" style="76" customWidth="1"/>
    <col min="3" max="3" width="9.8515625" style="76" customWidth="1"/>
    <col min="4" max="4" width="10.421875" style="76" bestFit="1" customWidth="1"/>
    <col min="5" max="5" width="10.421875" style="76" customWidth="1"/>
    <col min="6" max="6" width="10.8515625" style="76" bestFit="1" customWidth="1"/>
    <col min="7" max="7" width="15.140625" style="76" bestFit="1" customWidth="1"/>
    <col min="8" max="8" width="9.8515625" style="76" customWidth="1"/>
    <col min="9" max="9" width="14.57421875" style="76" bestFit="1" customWidth="1"/>
    <col min="10" max="16384" width="8.7109375" style="76" customWidth="1"/>
  </cols>
  <sheetData>
    <row r="1" spans="1:9" ht="14.25" customHeight="1">
      <c r="A1" s="138" t="str">
        <f>BoQ1!A4</f>
        <v>Tender Inviting Authority: IIML Lucknow</v>
      </c>
      <c r="B1" s="138"/>
      <c r="C1" s="138"/>
      <c r="D1" s="138"/>
      <c r="E1" s="138"/>
      <c r="F1" s="138"/>
      <c r="G1" s="138"/>
      <c r="H1" s="138"/>
      <c r="I1" s="138"/>
    </row>
    <row r="2" spans="1:9" ht="14.25" customHeight="1">
      <c r="A2" s="138" t="str">
        <f>BoQ1!A5</f>
        <v>Name of Work: Network Infrastructure Upgrade Project</v>
      </c>
      <c r="B2" s="138"/>
      <c r="C2" s="138"/>
      <c r="D2" s="138"/>
      <c r="E2" s="138"/>
      <c r="F2" s="138"/>
      <c r="G2" s="138"/>
      <c r="H2" s="138"/>
      <c r="I2" s="138"/>
    </row>
    <row r="3" spans="1:9" ht="14.25" customHeight="1">
      <c r="A3" s="139" t="str">
        <f>BoQ1!A6</f>
        <v>Contract No:  </v>
      </c>
      <c r="B3" s="139"/>
      <c r="C3" s="139"/>
      <c r="D3" s="139"/>
      <c r="E3" s="139"/>
      <c r="F3" s="139"/>
      <c r="G3" s="139"/>
      <c r="H3" s="139"/>
      <c r="I3" s="139"/>
    </row>
    <row r="4" spans="1:9" ht="43.5" customHeight="1">
      <c r="A4" s="77" t="s">
        <v>48</v>
      </c>
      <c r="B4" s="140">
        <f>BoQ1!B8</f>
        <v>0</v>
      </c>
      <c r="C4" s="141"/>
      <c r="D4" s="141"/>
      <c r="E4" s="141"/>
      <c r="F4" s="141"/>
      <c r="G4" s="141"/>
      <c r="H4" s="141"/>
      <c r="I4" s="141"/>
    </row>
    <row r="5" spans="1:9" s="78" customFormat="1" ht="30" customHeight="1">
      <c r="A5" s="142" t="s">
        <v>227</v>
      </c>
      <c r="B5" s="143"/>
      <c r="C5" s="143"/>
      <c r="D5" s="143"/>
      <c r="E5" s="143"/>
      <c r="F5" s="143"/>
      <c r="G5" s="143"/>
      <c r="H5" s="143"/>
      <c r="I5" s="143"/>
    </row>
    <row r="6" spans="1:9" ht="14.25" customHeight="1">
      <c r="A6" s="126" t="s">
        <v>97</v>
      </c>
      <c r="B6" s="126" t="s">
        <v>98</v>
      </c>
      <c r="C6" s="126" t="s">
        <v>99</v>
      </c>
      <c r="D6" s="144" t="s">
        <v>100</v>
      </c>
      <c r="E6" s="79"/>
      <c r="F6" s="131" t="s">
        <v>101</v>
      </c>
      <c r="G6" s="133"/>
      <c r="H6" s="133"/>
      <c r="I6" s="132"/>
    </row>
    <row r="7" spans="1:9" ht="45">
      <c r="A7" s="127"/>
      <c r="B7" s="127"/>
      <c r="C7" s="127"/>
      <c r="D7" s="145"/>
      <c r="E7" s="80" t="s">
        <v>110</v>
      </c>
      <c r="F7" s="81" t="s">
        <v>111</v>
      </c>
      <c r="G7" s="81" t="s">
        <v>112</v>
      </c>
      <c r="H7" s="81" t="s">
        <v>113</v>
      </c>
      <c r="I7" s="81" t="s">
        <v>114</v>
      </c>
    </row>
    <row r="8" spans="1:9" ht="30">
      <c r="A8" s="82">
        <v>1</v>
      </c>
      <c r="B8" s="83" t="s">
        <v>228</v>
      </c>
      <c r="C8" s="82"/>
      <c r="D8" s="82"/>
      <c r="E8" s="82"/>
      <c r="F8" s="84"/>
      <c r="G8" s="84"/>
      <c r="H8" s="84"/>
      <c r="I8" s="84"/>
    </row>
    <row r="9" spans="1:9" ht="15">
      <c r="A9" s="85">
        <v>1.01</v>
      </c>
      <c r="B9" s="86" t="s">
        <v>229</v>
      </c>
      <c r="C9" s="85"/>
      <c r="D9" s="87">
        <v>1</v>
      </c>
      <c r="E9" s="88"/>
      <c r="F9" s="89"/>
      <c r="G9" s="90">
        <f>E9*F9</f>
        <v>0</v>
      </c>
      <c r="H9" s="91"/>
      <c r="I9" s="90">
        <f>G9+(G9*H9)</f>
        <v>0</v>
      </c>
    </row>
    <row r="10" spans="1:9" ht="30">
      <c r="A10" s="85">
        <v>1.02</v>
      </c>
      <c r="B10" s="86" t="s">
        <v>230</v>
      </c>
      <c r="C10" s="85"/>
      <c r="D10" s="87">
        <v>2</v>
      </c>
      <c r="E10" s="88"/>
      <c r="F10" s="89"/>
      <c r="G10" s="90">
        <f>E10*F10</f>
        <v>0</v>
      </c>
      <c r="H10" s="91"/>
      <c r="I10" s="90">
        <f>G10+(G10*H10)</f>
        <v>0</v>
      </c>
    </row>
    <row r="11" spans="1:9" s="98" customFormat="1" ht="30">
      <c r="A11" s="85">
        <v>1.03</v>
      </c>
      <c r="B11" s="94" t="s">
        <v>148</v>
      </c>
      <c r="C11" s="95"/>
      <c r="D11" s="88"/>
      <c r="E11" s="97"/>
      <c r="F11" s="97"/>
      <c r="G11" s="89">
        <f>E11*F11</f>
        <v>0</v>
      </c>
      <c r="H11" s="91"/>
      <c r="I11" s="89">
        <f>G11+(G11*H11)</f>
        <v>0</v>
      </c>
    </row>
    <row r="12" spans="1:9" ht="15" customHeight="1">
      <c r="A12" s="99" t="s">
        <v>150</v>
      </c>
      <c r="B12" s="100"/>
      <c r="C12" s="100"/>
      <c r="D12" s="100"/>
      <c r="E12" s="100"/>
      <c r="F12" s="100"/>
      <c r="G12" s="100"/>
      <c r="H12" s="100"/>
      <c r="I12" s="100"/>
    </row>
    <row r="13" spans="1:9" ht="18.75">
      <c r="A13" s="101"/>
      <c r="B13" s="102" t="s">
        <v>151</v>
      </c>
      <c r="C13" s="101"/>
      <c r="D13" s="87"/>
      <c r="E13" s="87"/>
      <c r="F13" s="103"/>
      <c r="G13" s="103">
        <f>SUM(G9:G12)</f>
        <v>0</v>
      </c>
      <c r="H13" s="104"/>
      <c r="I13" s="103">
        <f>SUM(I9:I12)</f>
        <v>0</v>
      </c>
    </row>
    <row r="14" spans="1:9" ht="15">
      <c r="A14" s="82">
        <v>1</v>
      </c>
      <c r="B14" s="83" t="s">
        <v>231</v>
      </c>
      <c r="C14" s="82"/>
      <c r="D14" s="82"/>
      <c r="E14" s="82"/>
      <c r="F14" s="84"/>
      <c r="G14" s="84"/>
      <c r="H14" s="84"/>
      <c r="I14" s="84"/>
    </row>
    <row r="15" spans="1:9" ht="15">
      <c r="A15" s="85">
        <v>1.01</v>
      </c>
      <c r="B15" s="86" t="s">
        <v>232</v>
      </c>
      <c r="C15" s="85"/>
      <c r="D15" s="87">
        <v>1</v>
      </c>
      <c r="E15" s="88"/>
      <c r="F15" s="89"/>
      <c r="G15" s="90">
        <f>E15*F15</f>
        <v>0</v>
      </c>
      <c r="H15" s="91"/>
      <c r="I15" s="90">
        <f>G15+(G15*H15)</f>
        <v>0</v>
      </c>
    </row>
    <row r="16" spans="1:9" ht="15" customHeight="1">
      <c r="A16" s="99" t="s">
        <v>150</v>
      </c>
      <c r="B16" s="100"/>
      <c r="C16" s="100"/>
      <c r="D16" s="100"/>
      <c r="E16" s="100"/>
      <c r="F16" s="100"/>
      <c r="G16" s="100"/>
      <c r="H16" s="100"/>
      <c r="I16" s="100"/>
    </row>
    <row r="17" spans="1:9" ht="18.75">
      <c r="A17" s="101"/>
      <c r="B17" s="102" t="s">
        <v>151</v>
      </c>
      <c r="C17" s="101"/>
      <c r="D17" s="87"/>
      <c r="E17" s="87"/>
      <c r="F17" s="103"/>
      <c r="G17" s="103">
        <f>SUM(G15:G16)</f>
        <v>0</v>
      </c>
      <c r="H17" s="104"/>
      <c r="I17" s="103">
        <f>SUM(I15:I16)</f>
        <v>0</v>
      </c>
    </row>
    <row r="18" spans="1:9" ht="15">
      <c r="A18" s="101"/>
      <c r="B18" s="105" t="s">
        <v>162</v>
      </c>
      <c r="C18" s="101"/>
      <c r="D18" s="101"/>
      <c r="E18" s="101"/>
      <c r="F18" s="103"/>
      <c r="G18" s="103">
        <f>G13+G15</f>
        <v>0</v>
      </c>
      <c r="H18" s="103"/>
      <c r="I18" s="103">
        <f>I13+I15</f>
        <v>0</v>
      </c>
    </row>
    <row r="20" spans="1:2" ht="15">
      <c r="A20" s="107"/>
      <c r="B20" s="107" t="s">
        <v>163</v>
      </c>
    </row>
    <row r="21" spans="2:9" ht="175.5" customHeight="1">
      <c r="B21" s="148"/>
      <c r="C21" s="148"/>
      <c r="D21" s="148"/>
      <c r="E21" s="148"/>
      <c r="F21" s="148"/>
      <c r="G21" s="148"/>
      <c r="H21" s="148"/>
      <c r="I21" s="148"/>
    </row>
  </sheetData>
  <sheetProtection insertRows="0" deleteRows="0"/>
  <mergeCells count="11">
    <mergeCell ref="A1:I1"/>
    <mergeCell ref="A2:I2"/>
    <mergeCell ref="A3:I3"/>
    <mergeCell ref="B4:I4"/>
    <mergeCell ref="A5:I5"/>
    <mergeCell ref="A6:A7"/>
    <mergeCell ref="B6:B7"/>
    <mergeCell ref="C6:C7"/>
    <mergeCell ref="D6:D7"/>
    <mergeCell ref="F6:I6"/>
    <mergeCell ref="B21:I21"/>
  </mergeCells>
  <dataValidations count="2">
    <dataValidation type="decimal" operator="greaterThanOrEqual" allowBlank="1" showInputMessage="1" showErrorMessage="1" sqref="E9:F11 G11 H9:H11 I11 H15 E15:F15">
      <formula1>0</formula1>
    </dataValidation>
    <dataValidation type="decimal" operator="greaterThan" allowBlank="1" showInputMessage="1" showErrorMessage="1" sqref="C11:D11">
      <formula1>0</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sachin sharma</cp:lastModifiedBy>
  <cp:lastPrinted>2014-12-11T06:40:55Z</cp:lastPrinted>
  <dcterms:created xsi:type="dcterms:W3CDTF">2009-01-30T06:42:42Z</dcterms:created>
  <dcterms:modified xsi:type="dcterms:W3CDTF">2021-01-31T08:25:33Z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